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E1　日程" sheetId="1" r:id="rId1"/>
    <sheet name="E1星取" sheetId="2" r:id="rId2"/>
    <sheet name="E2　日程" sheetId="3" r:id="rId3"/>
    <sheet name="E2星取" sheetId="4" r:id="rId4"/>
    <sheet name="順位決定戦" sheetId="5" r:id="rId5"/>
  </sheets>
  <definedNames/>
  <calcPr fullCalcOnLoad="1"/>
</workbook>
</file>

<file path=xl/sharedStrings.xml><?xml version="1.0" encoding="utf-8"?>
<sst xmlns="http://schemas.openxmlformats.org/spreadsheetml/2006/main" count="296" uniqueCount="118">
  <si>
    <t>期　　日</t>
  </si>
  <si>
    <t>開始時間</t>
  </si>
  <si>
    <t>試合会場</t>
  </si>
  <si>
    <t>対戦カード</t>
  </si>
  <si>
    <t>主審</t>
  </si>
  <si>
    <t>星取表</t>
  </si>
  <si>
    <t>勝点</t>
  </si>
  <si>
    <t>得点</t>
  </si>
  <si>
    <t>失点</t>
  </si>
  <si>
    <t>得失</t>
  </si>
  <si>
    <t>順位</t>
  </si>
  <si>
    <t>-</t>
  </si>
  <si>
    <t>【記入方法】</t>
  </si>
  <si>
    <t>(1)スコアを手動入力すると○△●が自動で表示されます。</t>
  </si>
  <si>
    <t>(2)勝点・得点・失点・得失は自動で計算表示されます。</t>
  </si>
  <si>
    <t>(3)順位は手動で入力</t>
  </si>
  <si>
    <t>順位</t>
  </si>
  <si>
    <t>チーム名</t>
  </si>
  <si>
    <t>成績</t>
  </si>
  <si>
    <t>備考</t>
  </si>
  <si>
    <t>【１】</t>
  </si>
  <si>
    <t>高円宮杯　ＭＪリーグ   U-15   2017宮城　【　３部 U-15　】　成績表</t>
  </si>
  <si>
    <t>中新田中学校</t>
  </si>
  <si>
    <t>A.C　AZZURRI</t>
  </si>
  <si>
    <t>YMCA</t>
  </si>
  <si>
    <t>東六クラブ</t>
  </si>
  <si>
    <t>AZZURRI</t>
  </si>
  <si>
    <t>YMCA</t>
  </si>
  <si>
    <t>節</t>
  </si>
  <si>
    <t>ＡＲ１</t>
  </si>
  <si>
    <t>ＡＲ２</t>
  </si>
  <si>
    <t>４ｔｈ</t>
  </si>
  <si>
    <t>東六クラブU-13</t>
  </si>
  <si>
    <t>東六クラブ</t>
  </si>
  <si>
    <t>2節</t>
  </si>
  <si>
    <t>3節</t>
  </si>
  <si>
    <t>1節</t>
  </si>
  <si>
    <t>多賀城緩衝緑地公園</t>
  </si>
  <si>
    <t>中新田中学校U-13</t>
  </si>
  <si>
    <t>VS</t>
  </si>
  <si>
    <t>AZZURRI　U-13</t>
  </si>
  <si>
    <t>YMCAU-13</t>
  </si>
  <si>
    <t>MJ3部E1試合日程</t>
  </si>
  <si>
    <t>東六クラブU-13</t>
  </si>
  <si>
    <t>YMCA</t>
  </si>
  <si>
    <t>U-13　25-5-5</t>
  </si>
  <si>
    <t>U-15　30-10-30</t>
  </si>
  <si>
    <t>試合時間</t>
  </si>
  <si>
    <t>ラソス仙台</t>
  </si>
  <si>
    <t>大沢中学校</t>
  </si>
  <si>
    <t>リベルタ</t>
  </si>
  <si>
    <t>エボルティーボ</t>
  </si>
  <si>
    <t>ラソス</t>
  </si>
  <si>
    <t>大沢</t>
  </si>
  <si>
    <t>エボルティーボ</t>
  </si>
  <si>
    <t>熊ヶ根コミニティグランド</t>
  </si>
  <si>
    <t>大沢中学校U-13</t>
  </si>
  <si>
    <t>ラソス仙台U-13</t>
  </si>
  <si>
    <t>リベルタU-13</t>
  </si>
  <si>
    <t>エボルティーボU-13</t>
  </si>
  <si>
    <t>エボルティーボU-13</t>
  </si>
  <si>
    <t>エボルティーボ</t>
  </si>
  <si>
    <t>ラソス仙台U-13</t>
  </si>
  <si>
    <t>ラソス仙台</t>
  </si>
  <si>
    <t>リベルタ</t>
  </si>
  <si>
    <t>大沢中学校U-13</t>
  </si>
  <si>
    <t>リベルタU-13</t>
  </si>
  <si>
    <t>副審は選手で構わない（資格なしでOK、主審の補助）</t>
  </si>
  <si>
    <t>E2　2位</t>
  </si>
  <si>
    <t>E１　2位</t>
  </si>
  <si>
    <t>E2　1位</t>
  </si>
  <si>
    <t>E1　1位</t>
  </si>
  <si>
    <t>E１　2位　U-13</t>
  </si>
  <si>
    <t>E2　1位　U-13</t>
  </si>
  <si>
    <t>E2　2位　U-13</t>
  </si>
  <si>
    <t>E1　1位　U-13</t>
  </si>
  <si>
    <t>MJ3部　順位決定戦　試合日程</t>
  </si>
  <si>
    <t>E１　4位</t>
  </si>
  <si>
    <t>E２　3位</t>
  </si>
  <si>
    <t>E2　4位</t>
  </si>
  <si>
    <t>E1　3位</t>
  </si>
  <si>
    <t>E１　4位U-13</t>
  </si>
  <si>
    <t>E２　3位U-13</t>
  </si>
  <si>
    <t>E2　4位U-13</t>
  </si>
  <si>
    <t>E1　3位U-13</t>
  </si>
  <si>
    <t>№</t>
  </si>
  <si>
    <t>【２】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</si>
  <si>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</si>
  <si>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</si>
  <si>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</si>
  <si>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</si>
  <si>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</si>
  <si>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</si>
  <si>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</si>
  <si>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</si>
  <si>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</si>
  <si>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</si>
  <si>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</si>
  <si>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</si>
  <si>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</si>
  <si>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</si>
  <si>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【２】の敗者</t>
  </si>
  <si>
    <t>【３】の敗者</t>
  </si>
  <si>
    <t>【３】の勝者</t>
  </si>
  <si>
    <t>【２】の勝者</t>
  </si>
  <si>
    <t>【２】の敗者U-13</t>
  </si>
  <si>
    <t>【３】の敗者U-13</t>
  </si>
  <si>
    <t>【２】の勝者U-13</t>
  </si>
  <si>
    <t>【３】の勝者U-13</t>
  </si>
  <si>
    <t>【６】の敗者</t>
  </si>
  <si>
    <t>【７】の敗者</t>
  </si>
  <si>
    <t>【６】の敗者U-13</t>
  </si>
  <si>
    <t>【７】の敗者U-13</t>
  </si>
  <si>
    <t>【６】の勝者</t>
  </si>
  <si>
    <t>【７】の勝者</t>
  </si>
  <si>
    <t>【６】の勝者U-13</t>
  </si>
  <si>
    <t>【７】の勝者U-13</t>
  </si>
  <si>
    <t>MJ3部E２試合日程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</si>
</sst>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m&quot;月&quot;d&quot;日&quot;\(aaa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3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10.5"/>
      <name val="ＭＳ Ｐゴシック"/>
      <family val="3"/>
    </font>
    <font>
      <b/>
      <sz val="14"/>
      <color indexed="8"/>
      <name val="MS UI Gothic"/>
      <family val="3"/>
    </font>
    <font>
      <sz val="11"/>
      <color indexed="8"/>
      <name val="MS UI Gothic"/>
      <family val="3"/>
    </font>
    <font>
      <sz val="10"/>
      <color indexed="9"/>
      <name val="MS UI Gothic"/>
      <family val="3"/>
    </font>
    <font>
      <sz val="10"/>
      <color indexed="8"/>
      <name val="MS UI Gothic"/>
      <family val="3"/>
    </font>
    <font>
      <sz val="9"/>
      <color indexed="8"/>
      <name val="MS UI Gothic"/>
      <family val="3"/>
    </font>
    <font>
      <sz val="11"/>
      <color indexed="12"/>
      <name val="MS UI Gothic"/>
      <family val="3"/>
    </font>
    <font>
      <sz val="8"/>
      <color indexed="12"/>
      <name val="MS UI Gothic"/>
      <family val="3"/>
    </font>
    <font>
      <b/>
      <sz val="12"/>
      <name val="MS UI Gothic"/>
      <family val="3"/>
    </font>
    <font>
      <sz val="14"/>
      <name val="MS UI Gothic"/>
      <family val="3"/>
    </font>
    <font>
      <sz val="12"/>
      <name val="MS UI Gothic"/>
      <family val="3"/>
    </font>
    <font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7" fillId="0" borderId="10" xfId="70" applyFont="1" applyBorder="1" applyAlignment="1">
      <alignment horizontal="center" vertical="center"/>
      <protection/>
    </xf>
    <xf numFmtId="0" fontId="27" fillId="0" borderId="0" xfId="70" applyFont="1" applyBorder="1">
      <alignment vertical="center"/>
      <protection/>
    </xf>
    <xf numFmtId="0" fontId="26" fillId="0" borderId="11" xfId="69" applyFont="1" applyFill="1" applyBorder="1" applyAlignment="1">
      <alignment horizontal="center" vertical="center"/>
      <protection/>
    </xf>
    <xf numFmtId="0" fontId="26" fillId="0" borderId="12" xfId="69" applyFont="1" applyFill="1" applyBorder="1" applyAlignment="1">
      <alignment horizontal="center" vertical="center"/>
      <protection/>
    </xf>
    <xf numFmtId="0" fontId="26" fillId="0" borderId="13" xfId="69" applyFont="1" applyFill="1" applyBorder="1" applyAlignment="1">
      <alignment horizontal="center" vertical="center"/>
      <protection/>
    </xf>
    <xf numFmtId="0" fontId="26" fillId="0" borderId="0" xfId="70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vertical="center"/>
    </xf>
    <xf numFmtId="0" fontId="26" fillId="0" borderId="0" xfId="69" applyFont="1" applyFill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0" fontId="20" fillId="0" borderId="0" xfId="70" applyFont="1" applyBorder="1">
      <alignment vertical="center"/>
      <protection/>
    </xf>
    <xf numFmtId="0" fontId="20" fillId="0" borderId="0" xfId="70" applyFont="1" applyFill="1" applyBorder="1" applyAlignment="1">
      <alignment horizontal="center" vertical="center"/>
      <protection/>
    </xf>
    <xf numFmtId="176" fontId="20" fillId="0" borderId="0" xfId="70" applyNumberFormat="1" applyFont="1" applyFill="1" applyBorder="1" applyAlignment="1">
      <alignment horizontal="center" vertical="center"/>
      <protection/>
    </xf>
    <xf numFmtId="0" fontId="27" fillId="0" borderId="0" xfId="70" applyFont="1" applyFill="1" applyBorder="1" applyAlignment="1">
      <alignment horizontal="center" vertical="center"/>
      <protection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16" xfId="0" applyNumberFormat="1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70" applyFont="1" applyFill="1" applyBorder="1" applyAlignment="1">
      <alignment vertical="center"/>
      <protection/>
    </xf>
    <xf numFmtId="0" fontId="28" fillId="0" borderId="0" xfId="69" applyFont="1" applyBorder="1">
      <alignment vertical="center"/>
      <protection/>
    </xf>
    <xf numFmtId="0" fontId="28" fillId="0" borderId="0" xfId="0" applyFont="1" applyAlignment="1">
      <alignment horizontal="center" vertical="center"/>
    </xf>
    <xf numFmtId="0" fontId="28" fillId="0" borderId="0" xfId="70" applyFont="1" applyFill="1" applyBorder="1" applyAlignment="1">
      <alignment vertical="center"/>
      <protection/>
    </xf>
    <xf numFmtId="0" fontId="20" fillId="0" borderId="0" xfId="67" applyFont="1" applyFill="1" applyBorder="1" applyAlignment="1">
      <alignment vertical="center" shrinkToFit="1"/>
      <protection/>
    </xf>
    <xf numFmtId="0" fontId="20" fillId="0" borderId="18" xfId="67" applyFont="1" applyFill="1" applyBorder="1" applyAlignment="1">
      <alignment horizontal="center" vertical="center"/>
      <protection/>
    </xf>
    <xf numFmtId="177" fontId="20" fillId="0" borderId="19" xfId="0" applyNumberFormat="1" applyFont="1" applyFill="1" applyBorder="1" applyAlignment="1">
      <alignment horizontal="center" vertical="center"/>
    </xf>
    <xf numFmtId="20" fontId="20" fillId="0" borderId="19" xfId="0" applyNumberFormat="1" applyFont="1" applyFill="1" applyBorder="1" applyAlignment="1">
      <alignment horizontal="center" vertical="center"/>
    </xf>
    <xf numFmtId="0" fontId="20" fillId="0" borderId="19" xfId="67" applyFont="1" applyFill="1" applyBorder="1" applyAlignment="1">
      <alignment horizontal="center" vertical="center"/>
      <protection/>
    </xf>
    <xf numFmtId="0" fontId="32" fillId="0" borderId="0" xfId="67" applyFont="1" applyFill="1" applyBorder="1" applyAlignment="1">
      <alignment vertical="center" shrinkToFit="1"/>
      <protection/>
    </xf>
    <xf numFmtId="177" fontId="20" fillId="25" borderId="20" xfId="67" applyNumberFormat="1" applyFont="1" applyFill="1" applyBorder="1" applyAlignment="1">
      <alignment horizontal="center" vertical="center"/>
      <protection/>
    </xf>
    <xf numFmtId="20" fontId="20" fillId="25" borderId="20" xfId="67" applyNumberFormat="1" applyFont="1" applyFill="1" applyBorder="1" applyAlignment="1">
      <alignment horizontal="center" vertical="center"/>
      <protection/>
    </xf>
    <xf numFmtId="49" fontId="20" fillId="25" borderId="20" xfId="0" applyNumberFormat="1" applyFont="1" applyFill="1" applyBorder="1" applyAlignment="1">
      <alignment horizontal="center" vertical="center" shrinkToFit="1"/>
    </xf>
    <xf numFmtId="177" fontId="20" fillId="25" borderId="21" xfId="67" applyNumberFormat="1" applyFont="1" applyFill="1" applyBorder="1" applyAlignment="1">
      <alignment horizontal="center" vertical="center"/>
      <protection/>
    </xf>
    <xf numFmtId="20" fontId="20" fillId="25" borderId="21" xfId="67" applyNumberFormat="1" applyFont="1" applyFill="1" applyBorder="1" applyAlignment="1">
      <alignment horizontal="center" vertical="center"/>
      <protection/>
    </xf>
    <xf numFmtId="49" fontId="20" fillId="25" borderId="21" xfId="0" applyNumberFormat="1" applyFont="1" applyFill="1" applyBorder="1" applyAlignment="1">
      <alignment horizontal="center" vertical="center" shrinkToFit="1"/>
    </xf>
    <xf numFmtId="49" fontId="20" fillId="25" borderId="12" xfId="0" applyNumberFormat="1" applyFont="1" applyFill="1" applyBorder="1" applyAlignment="1">
      <alignment horizontal="center" vertical="center" shrinkToFit="1"/>
    </xf>
    <xf numFmtId="0" fontId="32" fillId="25" borderId="20" xfId="67" applyFont="1" applyFill="1" applyBorder="1" applyAlignment="1">
      <alignment vertical="center" shrinkToFit="1"/>
      <protection/>
    </xf>
    <xf numFmtId="0" fontId="32" fillId="25" borderId="21" xfId="67" applyFont="1" applyFill="1" applyBorder="1" applyAlignment="1">
      <alignment vertical="center" shrinkToFit="1"/>
      <protection/>
    </xf>
    <xf numFmtId="0" fontId="32" fillId="25" borderId="12" xfId="67" applyFont="1" applyFill="1" applyBorder="1" applyAlignment="1">
      <alignment vertical="center" shrinkToFit="1"/>
      <protection/>
    </xf>
    <xf numFmtId="0" fontId="20" fillId="25" borderId="22" xfId="67" applyFont="1" applyFill="1" applyBorder="1" applyAlignment="1">
      <alignment horizontal="center" vertical="center"/>
      <protection/>
    </xf>
    <xf numFmtId="177" fontId="20" fillId="25" borderId="12" xfId="67" applyNumberFormat="1" applyFont="1" applyFill="1" applyBorder="1" applyAlignment="1">
      <alignment horizontal="center" vertical="center"/>
      <protection/>
    </xf>
    <xf numFmtId="20" fontId="20" fillId="25" borderId="12" xfId="67" applyNumberFormat="1" applyFont="1" applyFill="1" applyBorder="1" applyAlignment="1">
      <alignment horizontal="center" vertical="center"/>
      <protection/>
    </xf>
    <xf numFmtId="0" fontId="21" fillId="26" borderId="19" xfId="67" applyFont="1" applyFill="1" applyBorder="1" applyAlignment="1">
      <alignment horizontal="center" vertical="center" shrinkToFit="1"/>
      <protection/>
    </xf>
    <xf numFmtId="0" fontId="21" fillId="26" borderId="23" xfId="67" applyFont="1" applyFill="1" applyBorder="1" applyAlignment="1">
      <alignment horizontal="center" vertical="center" shrinkToFit="1"/>
      <protection/>
    </xf>
    <xf numFmtId="0" fontId="21" fillId="26" borderId="20" xfId="67" applyNumberFormat="1" applyFont="1" applyFill="1" applyBorder="1" applyAlignment="1">
      <alignment horizontal="center" vertical="center" shrinkToFit="1"/>
      <protection/>
    </xf>
    <xf numFmtId="0" fontId="21" fillId="26" borderId="24" xfId="67" applyNumberFormat="1" applyFont="1" applyFill="1" applyBorder="1" applyAlignment="1">
      <alignment horizontal="center" vertical="center" shrinkToFit="1"/>
      <protection/>
    </xf>
    <xf numFmtId="0" fontId="21" fillId="26" borderId="25" xfId="67" applyNumberFormat="1" applyFont="1" applyFill="1" applyBorder="1" applyAlignment="1">
      <alignment horizontal="center" vertical="center" shrinkToFit="1"/>
      <protection/>
    </xf>
    <xf numFmtId="0" fontId="21" fillId="26" borderId="21" xfId="67" applyNumberFormat="1" applyFont="1" applyFill="1" applyBorder="1" applyAlignment="1">
      <alignment horizontal="center" vertical="center" shrinkToFit="1"/>
      <protection/>
    </xf>
    <xf numFmtId="0" fontId="21" fillId="26" borderId="26" xfId="67" applyNumberFormat="1" applyFont="1" applyFill="1" applyBorder="1" applyAlignment="1">
      <alignment horizontal="center" vertical="center" shrinkToFit="1"/>
      <protection/>
    </xf>
    <xf numFmtId="0" fontId="21" fillId="26" borderId="27" xfId="67" applyNumberFormat="1" applyFont="1" applyFill="1" applyBorder="1" applyAlignment="1">
      <alignment horizontal="center" vertical="center" shrinkToFit="1"/>
      <protection/>
    </xf>
    <xf numFmtId="0" fontId="21" fillId="26" borderId="12" xfId="67" applyNumberFormat="1" applyFont="1" applyFill="1" applyBorder="1" applyAlignment="1">
      <alignment horizontal="center" vertical="center" shrinkToFit="1"/>
      <protection/>
    </xf>
    <xf numFmtId="0" fontId="21" fillId="26" borderId="28" xfId="67" applyNumberFormat="1" applyFont="1" applyFill="1" applyBorder="1" applyAlignment="1">
      <alignment horizontal="center" vertical="center" shrinkToFit="1"/>
      <protection/>
    </xf>
    <xf numFmtId="0" fontId="21" fillId="26" borderId="29" xfId="67" applyNumberFormat="1" applyFont="1" applyFill="1" applyBorder="1" applyAlignment="1">
      <alignment horizontal="center" vertical="center" shrinkToFit="1"/>
      <protection/>
    </xf>
    <xf numFmtId="0" fontId="21" fillId="26" borderId="30" xfId="67" applyNumberFormat="1" applyFont="1" applyFill="1" applyBorder="1" applyAlignment="1">
      <alignment horizontal="center" vertical="center" shrinkToFit="1"/>
      <protection/>
    </xf>
    <xf numFmtId="0" fontId="21" fillId="26" borderId="31" xfId="67" applyNumberFormat="1" applyFont="1" applyFill="1" applyBorder="1" applyAlignment="1">
      <alignment horizontal="center" vertical="center" shrinkToFit="1"/>
      <protection/>
    </xf>
    <xf numFmtId="0" fontId="32" fillId="25" borderId="0" xfId="67" applyFont="1" applyFill="1" applyBorder="1" applyAlignment="1">
      <alignment vertical="center"/>
      <protection/>
    </xf>
    <xf numFmtId="0" fontId="20" fillId="25" borderId="32" xfId="67" applyFont="1" applyFill="1" applyBorder="1" applyAlignment="1">
      <alignment horizontal="center" vertical="center"/>
      <protection/>
    </xf>
    <xf numFmtId="0" fontId="20" fillId="25" borderId="33" xfId="67" applyFont="1" applyFill="1" applyBorder="1" applyAlignment="1">
      <alignment horizontal="center" vertical="center"/>
      <protection/>
    </xf>
    <xf numFmtId="0" fontId="33" fillId="0" borderId="0" xfId="0" applyFont="1" applyAlignment="1">
      <alignment vertical="center"/>
    </xf>
    <xf numFmtId="0" fontId="20" fillId="25" borderId="22" xfId="67" applyFont="1" applyFill="1" applyBorder="1" applyAlignment="1">
      <alignment horizontal="center" vertical="center"/>
      <protection/>
    </xf>
    <xf numFmtId="0" fontId="20" fillId="25" borderId="34" xfId="67" applyFont="1" applyFill="1" applyBorder="1" applyAlignment="1">
      <alignment horizontal="center" vertical="center"/>
      <protection/>
    </xf>
    <xf numFmtId="0" fontId="20" fillId="25" borderId="32" xfId="67" applyFont="1" applyFill="1" applyBorder="1" applyAlignment="1">
      <alignment horizontal="center" vertical="center"/>
      <protection/>
    </xf>
    <xf numFmtId="0" fontId="31" fillId="25" borderId="35" xfId="67" applyNumberFormat="1" applyFont="1" applyFill="1" applyBorder="1" applyAlignment="1">
      <alignment horizontal="center" vertical="center" shrinkToFit="1"/>
      <protection/>
    </xf>
    <xf numFmtId="0" fontId="0" fillId="25" borderId="24" xfId="0" applyFont="1" applyFill="1" applyBorder="1" applyAlignment="1">
      <alignment horizontal="center" vertical="center" shrinkToFit="1"/>
    </xf>
    <xf numFmtId="0" fontId="31" fillId="25" borderId="36" xfId="67" applyFont="1" applyFill="1" applyBorder="1" applyAlignment="1">
      <alignment horizontal="center" vertical="center" shrinkToFit="1"/>
      <protection/>
    </xf>
    <xf numFmtId="0" fontId="31" fillId="25" borderId="37" xfId="67" applyFont="1" applyFill="1" applyBorder="1" applyAlignment="1">
      <alignment horizontal="center" vertical="center" shrinkToFit="1"/>
      <protection/>
    </xf>
    <xf numFmtId="0" fontId="31" fillId="25" borderId="26" xfId="67" applyFont="1" applyFill="1" applyBorder="1" applyAlignment="1">
      <alignment horizontal="center" vertical="center" shrinkToFit="1"/>
      <protection/>
    </xf>
    <xf numFmtId="0" fontId="31" fillId="25" borderId="36" xfId="67" applyNumberFormat="1" applyFont="1" applyFill="1" applyBorder="1" applyAlignment="1">
      <alignment horizontal="center" vertical="center" shrinkToFit="1"/>
      <protection/>
    </xf>
    <xf numFmtId="0" fontId="0" fillId="25" borderId="26" xfId="0" applyFont="1" applyFill="1" applyBorder="1" applyAlignment="1">
      <alignment horizontal="center" vertical="center" shrinkToFit="1"/>
    </xf>
    <xf numFmtId="0" fontId="31" fillId="25" borderId="38" xfId="67" applyNumberFormat="1" applyFont="1" applyFill="1" applyBorder="1" applyAlignment="1">
      <alignment horizontal="center" vertical="center" shrinkToFit="1"/>
      <protection/>
    </xf>
    <xf numFmtId="0" fontId="0" fillId="25" borderId="28" xfId="0" applyFont="1" applyFill="1" applyBorder="1" applyAlignment="1">
      <alignment horizontal="center" vertical="center" shrinkToFit="1"/>
    </xf>
    <xf numFmtId="0" fontId="0" fillId="25" borderId="39" xfId="0" applyFont="1" applyFill="1" applyBorder="1" applyAlignment="1">
      <alignment horizontal="center" vertical="center" shrinkToFit="1"/>
    </xf>
    <xf numFmtId="0" fontId="31" fillId="25" borderId="40" xfId="67" applyNumberFormat="1" applyFont="1" applyFill="1" applyBorder="1" applyAlignment="1">
      <alignment horizontal="center" vertical="center" shrinkToFit="1"/>
      <protection/>
    </xf>
    <xf numFmtId="0" fontId="31" fillId="25" borderId="37" xfId="67" applyNumberFormat="1" applyFont="1" applyFill="1" applyBorder="1" applyAlignment="1">
      <alignment horizontal="center" vertical="center" shrinkToFit="1"/>
      <protection/>
    </xf>
    <xf numFmtId="0" fontId="0" fillId="25" borderId="37" xfId="0" applyFont="1" applyFill="1" applyBorder="1" applyAlignment="1">
      <alignment horizontal="center" vertical="center" shrinkToFit="1"/>
    </xf>
    <xf numFmtId="0" fontId="31" fillId="25" borderId="38" xfId="67" applyFont="1" applyFill="1" applyBorder="1" applyAlignment="1">
      <alignment horizontal="center" vertical="center" shrinkToFit="1"/>
      <protection/>
    </xf>
    <xf numFmtId="0" fontId="31" fillId="25" borderId="39" xfId="67" applyFont="1" applyFill="1" applyBorder="1" applyAlignment="1">
      <alignment horizontal="center" vertical="center" shrinkToFit="1"/>
      <protection/>
    </xf>
    <xf numFmtId="0" fontId="19" fillId="10" borderId="41" xfId="67" applyFont="1" applyFill="1" applyBorder="1" applyAlignment="1">
      <alignment horizontal="center" vertical="center" shrinkToFit="1"/>
      <protection/>
    </xf>
    <xf numFmtId="0" fontId="19" fillId="10" borderId="42" xfId="67" applyFont="1" applyFill="1" applyBorder="1" applyAlignment="1">
      <alignment horizontal="center" vertical="center" shrinkToFit="1"/>
      <protection/>
    </xf>
    <xf numFmtId="0" fontId="19" fillId="10" borderId="43" xfId="67" applyFont="1" applyFill="1" applyBorder="1" applyAlignment="1">
      <alignment horizontal="center" vertical="center" shrinkToFit="1"/>
      <protection/>
    </xf>
    <xf numFmtId="0" fontId="20" fillId="0" borderId="19" xfId="67" applyFont="1" applyFill="1" applyBorder="1" applyAlignment="1">
      <alignment horizontal="center" vertical="center" shrinkToFit="1"/>
      <protection/>
    </xf>
    <xf numFmtId="0" fontId="20" fillId="25" borderId="18" xfId="67" applyFont="1" applyFill="1" applyBorder="1" applyAlignment="1">
      <alignment horizontal="center" vertical="center"/>
      <protection/>
    </xf>
    <xf numFmtId="0" fontId="20" fillId="25" borderId="44" xfId="67" applyFont="1" applyFill="1" applyBorder="1" applyAlignment="1">
      <alignment horizontal="center" vertical="center"/>
      <protection/>
    </xf>
    <xf numFmtId="0" fontId="0" fillId="25" borderId="40" xfId="0" applyFont="1" applyFill="1" applyBorder="1" applyAlignment="1">
      <alignment horizontal="center" vertical="center" shrinkToFit="1"/>
    </xf>
    <xf numFmtId="0" fontId="31" fillId="25" borderId="45" xfId="67" applyNumberFormat="1" applyFont="1" applyFill="1" applyBorder="1" applyAlignment="1">
      <alignment horizontal="center" vertical="center" shrinkToFit="1"/>
      <protection/>
    </xf>
    <xf numFmtId="0" fontId="0" fillId="25" borderId="30" xfId="0" applyFont="1" applyFill="1" applyBorder="1" applyAlignment="1">
      <alignment horizontal="center" vertical="center" shrinkToFit="1"/>
    </xf>
    <xf numFmtId="0" fontId="31" fillId="25" borderId="46" xfId="67" applyNumberFormat="1" applyFont="1" applyFill="1" applyBorder="1" applyAlignment="1">
      <alignment horizontal="center" vertical="center" shrinkToFit="1"/>
      <protection/>
    </xf>
    <xf numFmtId="0" fontId="0" fillId="25" borderId="47" xfId="0" applyFont="1" applyFill="1" applyBorder="1" applyAlignment="1">
      <alignment horizontal="center" vertical="center" shrinkToFit="1"/>
    </xf>
    <xf numFmtId="0" fontId="23" fillId="23" borderId="48" xfId="0" applyFont="1" applyFill="1" applyBorder="1" applyAlignment="1">
      <alignment horizontal="center" vertical="center"/>
    </xf>
    <xf numFmtId="0" fontId="23" fillId="23" borderId="49" xfId="0" applyFont="1" applyFill="1" applyBorder="1" applyAlignment="1">
      <alignment horizontal="center" vertical="center"/>
    </xf>
    <xf numFmtId="0" fontId="23" fillId="23" borderId="50" xfId="0" applyFont="1" applyFill="1" applyBorder="1" applyAlignment="1">
      <alignment horizontal="center" vertical="center"/>
    </xf>
    <xf numFmtId="0" fontId="25" fillId="23" borderId="0" xfId="70" applyFont="1" applyFill="1" applyBorder="1" applyAlignment="1">
      <alignment horizontal="center" vertical="center"/>
      <protection/>
    </xf>
    <xf numFmtId="0" fontId="25" fillId="23" borderId="51" xfId="70" applyFont="1" applyFill="1" applyBorder="1" applyAlignment="1">
      <alignment horizontal="center" vertical="center"/>
      <protection/>
    </xf>
    <xf numFmtId="0" fontId="26" fillId="0" borderId="48" xfId="70" applyFont="1" applyFill="1" applyBorder="1" applyAlignment="1">
      <alignment horizontal="center" vertical="center" shrinkToFit="1"/>
      <protection/>
    </xf>
    <xf numFmtId="0" fontId="26" fillId="0" borderId="49" xfId="70" applyFont="1" applyFill="1" applyBorder="1" applyAlignment="1">
      <alignment horizontal="center" vertical="center" shrinkToFit="1"/>
      <protection/>
    </xf>
    <xf numFmtId="0" fontId="26" fillId="0" borderId="50" xfId="70" applyFont="1" applyFill="1" applyBorder="1" applyAlignment="1">
      <alignment horizontal="center" vertical="center" shrinkToFit="1"/>
      <protection/>
    </xf>
    <xf numFmtId="0" fontId="26" fillId="0" borderId="52" xfId="69" applyFont="1" applyFill="1" applyBorder="1" applyAlignment="1">
      <alignment horizontal="center" vertical="center"/>
      <protection/>
    </xf>
    <xf numFmtId="0" fontId="26" fillId="0" borderId="53" xfId="69" applyFont="1" applyFill="1" applyBorder="1" applyAlignment="1">
      <alignment horizontal="center" vertical="center"/>
      <protection/>
    </xf>
    <xf numFmtId="0" fontId="26" fillId="0" borderId="54" xfId="69" applyFont="1" applyFill="1" applyBorder="1" applyAlignment="1">
      <alignment horizontal="center" vertical="center"/>
      <protection/>
    </xf>
    <xf numFmtId="0" fontId="26" fillId="0" borderId="5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58" xfId="69" applyFont="1" applyFill="1" applyBorder="1" applyAlignment="1">
      <alignment horizontal="center" vertical="center"/>
      <protection/>
    </xf>
    <xf numFmtId="0" fontId="26" fillId="0" borderId="40" xfId="69" applyFont="1" applyFill="1" applyBorder="1" applyAlignment="1">
      <alignment horizontal="center" vertical="center"/>
      <protection/>
    </xf>
    <xf numFmtId="0" fontId="26" fillId="0" borderId="59" xfId="69" applyFont="1" applyFill="1" applyBorder="1" applyAlignment="1">
      <alignment horizontal="center" vertical="center"/>
      <protection/>
    </xf>
    <xf numFmtId="0" fontId="27" fillId="0" borderId="10" xfId="70" applyFont="1" applyFill="1" applyBorder="1" applyAlignment="1">
      <alignment horizontal="center" vertical="center"/>
      <protection/>
    </xf>
    <xf numFmtId="0" fontId="26" fillId="0" borderId="60" xfId="70" applyFont="1" applyFill="1" applyBorder="1" applyAlignment="1">
      <alignment horizontal="center" vertical="center"/>
      <protection/>
    </xf>
    <xf numFmtId="0" fontId="26" fillId="0" borderId="61" xfId="70" applyFont="1" applyFill="1" applyBorder="1" applyAlignment="1">
      <alignment horizontal="center" vertical="center"/>
      <protection/>
    </xf>
    <xf numFmtId="0" fontId="26" fillId="0" borderId="62" xfId="0" applyFont="1" applyBorder="1" applyAlignment="1">
      <alignment vertical="center" shrinkToFit="1"/>
    </xf>
    <xf numFmtId="0" fontId="26" fillId="0" borderId="63" xfId="0" applyFont="1" applyBorder="1" applyAlignment="1">
      <alignment vertical="center" shrinkToFit="1"/>
    </xf>
    <xf numFmtId="0" fontId="20" fillId="0" borderId="64" xfId="70" applyFont="1" applyFill="1" applyBorder="1" applyAlignment="1">
      <alignment horizontal="center" vertical="center"/>
      <protection/>
    </xf>
    <xf numFmtId="0" fontId="20" fillId="0" borderId="65" xfId="70" applyFont="1" applyFill="1" applyBorder="1" applyAlignment="1">
      <alignment horizontal="center" vertical="center"/>
      <protection/>
    </xf>
    <xf numFmtId="0" fontId="20" fillId="0" borderId="66" xfId="70" applyFont="1" applyFill="1" applyBorder="1" applyAlignment="1">
      <alignment horizontal="center" vertical="center"/>
      <protection/>
    </xf>
    <xf numFmtId="0" fontId="20" fillId="0" borderId="67" xfId="70" applyFont="1" applyFill="1" applyBorder="1" applyAlignment="1">
      <alignment horizontal="center" vertical="center"/>
      <protection/>
    </xf>
    <xf numFmtId="176" fontId="20" fillId="0" borderId="64" xfId="70" applyNumberFormat="1" applyFont="1" applyFill="1" applyBorder="1" applyAlignment="1">
      <alignment horizontal="center" vertical="center"/>
      <protection/>
    </xf>
    <xf numFmtId="176" fontId="20" fillId="0" borderId="65" xfId="70" applyNumberFormat="1" applyFont="1" applyFill="1" applyBorder="1" applyAlignment="1">
      <alignment horizontal="center" vertical="center"/>
      <protection/>
    </xf>
    <xf numFmtId="176" fontId="20" fillId="0" borderId="66" xfId="70" applyNumberFormat="1" applyFont="1" applyFill="1" applyBorder="1" applyAlignment="1">
      <alignment horizontal="center" vertical="center"/>
      <protection/>
    </xf>
    <xf numFmtId="176" fontId="20" fillId="0" borderId="67" xfId="70" applyNumberFormat="1" applyFont="1" applyFill="1" applyBorder="1" applyAlignment="1">
      <alignment horizontal="center" vertical="center"/>
      <protection/>
    </xf>
    <xf numFmtId="0" fontId="26" fillId="0" borderId="48" xfId="70" applyFont="1" applyBorder="1" applyAlignment="1">
      <alignment horizontal="center" vertical="center"/>
      <protection/>
    </xf>
    <xf numFmtId="0" fontId="20" fillId="0" borderId="50" xfId="70" applyFont="1" applyBorder="1">
      <alignment vertical="center"/>
      <protection/>
    </xf>
    <xf numFmtId="0" fontId="26" fillId="0" borderId="68" xfId="70" applyFont="1" applyBorder="1" applyAlignment="1">
      <alignment horizontal="center" vertical="center"/>
      <protection/>
    </xf>
    <xf numFmtId="0" fontId="26" fillId="0" borderId="50" xfId="70" applyFont="1" applyBorder="1" applyAlignment="1">
      <alignment horizontal="center" vertical="center"/>
      <protection/>
    </xf>
    <xf numFmtId="0" fontId="30" fillId="0" borderId="64" xfId="70" applyFont="1" applyFill="1" applyBorder="1" applyAlignment="1">
      <alignment horizontal="center" vertical="center"/>
      <protection/>
    </xf>
    <xf numFmtId="0" fontId="30" fillId="0" borderId="65" xfId="70" applyFont="1" applyBorder="1">
      <alignment vertical="center"/>
      <protection/>
    </xf>
    <xf numFmtId="0" fontId="30" fillId="0" borderId="66" xfId="70" applyFont="1" applyBorder="1">
      <alignment vertical="center"/>
      <protection/>
    </xf>
    <xf numFmtId="0" fontId="30" fillId="0" borderId="67" xfId="70" applyFont="1" applyBorder="1">
      <alignment vertical="center"/>
      <protection/>
    </xf>
    <xf numFmtId="0" fontId="24" fillId="0" borderId="69" xfId="0" applyFont="1" applyBorder="1" applyAlignment="1">
      <alignment horizontal="left" vertical="center"/>
    </xf>
    <xf numFmtId="0" fontId="24" fillId="0" borderId="70" xfId="0" applyFont="1" applyBorder="1" applyAlignment="1">
      <alignment horizontal="left" vertical="center"/>
    </xf>
    <xf numFmtId="0" fontId="24" fillId="24" borderId="71" xfId="0" applyFont="1" applyFill="1" applyBorder="1" applyAlignment="1">
      <alignment horizontal="center" vertical="center"/>
    </xf>
    <xf numFmtId="0" fontId="24" fillId="24" borderId="72" xfId="0" applyFont="1" applyFill="1" applyBorder="1" applyAlignment="1">
      <alignment horizontal="center" vertical="center"/>
    </xf>
    <xf numFmtId="0" fontId="24" fillId="0" borderId="73" xfId="0" applyFont="1" applyBorder="1" applyAlignment="1">
      <alignment vertical="center"/>
    </xf>
    <xf numFmtId="0" fontId="24" fillId="0" borderId="73" xfId="0" applyFont="1" applyBorder="1" applyAlignment="1">
      <alignment horizontal="left" vertical="center"/>
    </xf>
    <xf numFmtId="0" fontId="24" fillId="0" borderId="74" xfId="0" applyFont="1" applyBorder="1" applyAlignment="1">
      <alignment horizontal="left" vertical="center"/>
    </xf>
    <xf numFmtId="0" fontId="24" fillId="0" borderId="69" xfId="0" applyFont="1" applyBorder="1" applyAlignment="1">
      <alignment vertical="center"/>
    </xf>
    <xf numFmtId="0" fontId="24" fillId="0" borderId="75" xfId="0" applyFont="1" applyBorder="1" applyAlignment="1">
      <alignment vertical="center"/>
    </xf>
    <xf numFmtId="0" fontId="24" fillId="0" borderId="75" xfId="0" applyFont="1" applyBorder="1" applyAlignment="1">
      <alignment horizontal="left" vertical="center"/>
    </xf>
    <xf numFmtId="0" fontId="24" fillId="0" borderId="76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76" xfId="0" applyFont="1" applyBorder="1" applyAlignment="1">
      <alignment vertical="center"/>
    </xf>
    <xf numFmtId="0" fontId="24" fillId="0" borderId="74" xfId="0" applyFont="1" applyBorder="1" applyAlignment="1">
      <alignment vertical="center"/>
    </xf>
    <xf numFmtId="0" fontId="24" fillId="0" borderId="70" xfId="0" applyFont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2 2 2" xfId="65"/>
    <cellStyle name="標準 2 2_2015.プランxls" xfId="66"/>
    <cellStyle name="標準 2 3" xfId="67"/>
    <cellStyle name="標準 3" xfId="68"/>
    <cellStyle name="標準_８チ‐ムリ‐グ表(原本）" xfId="69"/>
    <cellStyle name="標準_Cグループ日程(1)_2010年U-15リーグ【宮城県３部　８チーム】日程表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J18" sqref="J18"/>
    </sheetView>
  </sheetViews>
  <sheetFormatPr defaultColWidth="9.00390625" defaultRowHeight="13.5"/>
  <cols>
    <col min="2" max="2" width="11.50390625" style="0" customWidth="1"/>
    <col min="4" max="4" width="16.625" style="0" customWidth="1"/>
    <col min="9" max="9" width="10.00390625" style="0" customWidth="1"/>
  </cols>
  <sheetData>
    <row r="1" spans="1:13" s="26" customFormat="1" ht="19.5" thickBot="1">
      <c r="A1" s="80" t="s">
        <v>42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s="31" customFormat="1" ht="26.25" customHeight="1">
      <c r="A2" s="27" t="s">
        <v>28</v>
      </c>
      <c r="B2" s="28" t="s">
        <v>0</v>
      </c>
      <c r="C2" s="29" t="s">
        <v>1</v>
      </c>
      <c r="D2" s="30" t="s">
        <v>2</v>
      </c>
      <c r="E2" s="83" t="s">
        <v>3</v>
      </c>
      <c r="F2" s="83"/>
      <c r="G2" s="83"/>
      <c r="H2" s="83"/>
      <c r="I2" s="83"/>
      <c r="J2" s="45" t="s">
        <v>4</v>
      </c>
      <c r="K2" s="45" t="s">
        <v>29</v>
      </c>
      <c r="L2" s="45" t="s">
        <v>30</v>
      </c>
      <c r="M2" s="46" t="s">
        <v>31</v>
      </c>
    </row>
    <row r="3" spans="1:13" s="26" customFormat="1" ht="24.75" customHeight="1">
      <c r="A3" s="84" t="s">
        <v>36</v>
      </c>
      <c r="B3" s="32">
        <v>42980</v>
      </c>
      <c r="C3" s="33">
        <v>0.3958333333333333</v>
      </c>
      <c r="D3" s="39" t="s">
        <v>37</v>
      </c>
      <c r="E3" s="65" t="s">
        <v>32</v>
      </c>
      <c r="F3" s="66"/>
      <c r="G3" s="34" t="s">
        <v>39</v>
      </c>
      <c r="H3" s="65" t="s">
        <v>38</v>
      </c>
      <c r="I3" s="86"/>
      <c r="J3" s="47" t="str">
        <f>E3</f>
        <v>東六クラブU-13</v>
      </c>
      <c r="K3" s="48" t="str">
        <f>H3</f>
        <v>中新田中学校U-13</v>
      </c>
      <c r="L3" s="48" t="str">
        <f>H3</f>
        <v>中新田中学校U-13</v>
      </c>
      <c r="M3" s="49" t="str">
        <f>E3</f>
        <v>東六クラブU-13</v>
      </c>
    </row>
    <row r="4" spans="1:13" s="26" customFormat="1" ht="24.75" customHeight="1">
      <c r="A4" s="85"/>
      <c r="B4" s="35"/>
      <c r="C4" s="36">
        <v>0.4375</v>
      </c>
      <c r="D4" s="40" t="s">
        <v>37</v>
      </c>
      <c r="E4" s="87" t="s">
        <v>33</v>
      </c>
      <c r="F4" s="88"/>
      <c r="G4" s="37" t="s">
        <v>39</v>
      </c>
      <c r="H4" s="67" t="s">
        <v>22</v>
      </c>
      <c r="I4" s="68"/>
      <c r="J4" s="50" t="str">
        <f>E5</f>
        <v>AZZURRI</v>
      </c>
      <c r="K4" s="51" t="str">
        <f>H5</f>
        <v>YMCA</v>
      </c>
      <c r="L4" s="51" t="str">
        <f>H5</f>
        <v>YMCA</v>
      </c>
      <c r="M4" s="52" t="str">
        <f>E5</f>
        <v>AZZURRI</v>
      </c>
    </row>
    <row r="5" spans="1:13" s="26" customFormat="1" ht="24.75" customHeight="1">
      <c r="A5" s="85"/>
      <c r="B5" s="35"/>
      <c r="C5" s="36">
        <v>0.5</v>
      </c>
      <c r="D5" s="40" t="s">
        <v>37</v>
      </c>
      <c r="E5" s="70" t="s">
        <v>26</v>
      </c>
      <c r="F5" s="77"/>
      <c r="G5" s="37" t="s">
        <v>39</v>
      </c>
      <c r="H5" s="67" t="s">
        <v>27</v>
      </c>
      <c r="I5" s="68"/>
      <c r="J5" s="50" t="str">
        <f>E4</f>
        <v>東六クラブ</v>
      </c>
      <c r="K5" s="51" t="str">
        <f>H4</f>
        <v>中新田中学校</v>
      </c>
      <c r="L5" s="51" t="str">
        <f>H4</f>
        <v>中新田中学校</v>
      </c>
      <c r="M5" s="52" t="str">
        <f>E4</f>
        <v>東六クラブ</v>
      </c>
    </row>
    <row r="6" spans="1:13" s="26" customFormat="1" ht="24.75" customHeight="1">
      <c r="A6" s="85"/>
      <c r="B6" s="35"/>
      <c r="C6" s="36">
        <v>0.5625</v>
      </c>
      <c r="D6" s="41" t="s">
        <v>37</v>
      </c>
      <c r="E6" s="89" t="s">
        <v>40</v>
      </c>
      <c r="F6" s="90"/>
      <c r="G6" s="38" t="s">
        <v>39</v>
      </c>
      <c r="H6" s="72" t="s">
        <v>41</v>
      </c>
      <c r="I6" s="74"/>
      <c r="J6" s="53" t="str">
        <f>H6</f>
        <v>YMCAU-13</v>
      </c>
      <c r="K6" s="54" t="str">
        <f>E6</f>
        <v>AZZURRI　U-13</v>
      </c>
      <c r="L6" s="54" t="str">
        <f>E6</f>
        <v>AZZURRI　U-13</v>
      </c>
      <c r="M6" s="55" t="str">
        <f>H6</f>
        <v>YMCAU-13</v>
      </c>
    </row>
    <row r="7" spans="1:13" s="26" customFormat="1" ht="24.75" customHeight="1">
      <c r="A7" s="62" t="s">
        <v>34</v>
      </c>
      <c r="B7" s="32">
        <v>42987</v>
      </c>
      <c r="C7" s="33">
        <v>0.3958333333333333</v>
      </c>
      <c r="D7" s="39" t="s">
        <v>37</v>
      </c>
      <c r="E7" s="65" t="s">
        <v>41</v>
      </c>
      <c r="F7" s="66"/>
      <c r="G7" s="34" t="s">
        <v>39</v>
      </c>
      <c r="H7" s="75" t="s">
        <v>43</v>
      </c>
      <c r="I7" s="66"/>
      <c r="J7" s="56" t="str">
        <f>E7</f>
        <v>YMCAU-13</v>
      </c>
      <c r="K7" s="56" t="str">
        <f>H7</f>
        <v>東六クラブU-13</v>
      </c>
      <c r="L7" s="56" t="str">
        <f>H7</f>
        <v>東六クラブU-13</v>
      </c>
      <c r="M7" s="57" t="str">
        <f>E7</f>
        <v>YMCAU-13</v>
      </c>
    </row>
    <row r="8" spans="1:13" s="26" customFormat="1" ht="24.75" customHeight="1">
      <c r="A8" s="63"/>
      <c r="B8" s="35"/>
      <c r="C8" s="36">
        <v>0.4375</v>
      </c>
      <c r="D8" s="40" t="s">
        <v>37</v>
      </c>
      <c r="E8" s="67" t="s">
        <v>44</v>
      </c>
      <c r="F8" s="68"/>
      <c r="G8" s="37" t="s">
        <v>39</v>
      </c>
      <c r="H8" s="76" t="s">
        <v>25</v>
      </c>
      <c r="I8" s="71"/>
      <c r="J8" s="51" t="str">
        <f>E9</f>
        <v>中新田中学校U-13</v>
      </c>
      <c r="K8" s="51" t="str">
        <f>H9</f>
        <v>AZZURRI</v>
      </c>
      <c r="L8" s="51" t="str">
        <f>H9</f>
        <v>AZZURRI</v>
      </c>
      <c r="M8" s="52" t="str">
        <f>E9</f>
        <v>中新田中学校U-13</v>
      </c>
    </row>
    <row r="9" spans="1:13" s="26" customFormat="1" ht="24.75" customHeight="1">
      <c r="A9" s="63"/>
      <c r="B9" s="35"/>
      <c r="C9" s="36">
        <v>0.5</v>
      </c>
      <c r="D9" s="40" t="s">
        <v>37</v>
      </c>
      <c r="E9" s="70" t="s">
        <v>38</v>
      </c>
      <c r="F9" s="77"/>
      <c r="G9" s="37" t="s">
        <v>39</v>
      </c>
      <c r="H9" s="70" t="s">
        <v>26</v>
      </c>
      <c r="I9" s="71"/>
      <c r="J9" s="51" t="str">
        <f>E8</f>
        <v>YMCA</v>
      </c>
      <c r="K9" s="51" t="str">
        <f>H8</f>
        <v>東六クラブ</v>
      </c>
      <c r="L9" s="51" t="str">
        <f>H8</f>
        <v>東六クラブ</v>
      </c>
      <c r="M9" s="52" t="str">
        <f>E8</f>
        <v>YMCA</v>
      </c>
    </row>
    <row r="10" spans="1:13" s="26" customFormat="1" ht="24.75" customHeight="1">
      <c r="A10" s="63"/>
      <c r="B10" s="35"/>
      <c r="C10" s="36">
        <v>0.5625</v>
      </c>
      <c r="D10" s="41" t="s">
        <v>37</v>
      </c>
      <c r="E10" s="78" t="s">
        <v>22</v>
      </c>
      <c r="F10" s="79"/>
      <c r="G10" s="38" t="s">
        <v>39</v>
      </c>
      <c r="H10" s="72" t="s">
        <v>40</v>
      </c>
      <c r="I10" s="73"/>
      <c r="J10" s="51" t="str">
        <f>H10</f>
        <v>AZZURRI　U-13</v>
      </c>
      <c r="K10" s="51" t="str">
        <f>E10</f>
        <v>中新田中学校</v>
      </c>
      <c r="L10" s="51" t="str">
        <f>E10</f>
        <v>中新田中学校</v>
      </c>
      <c r="M10" s="52" t="str">
        <f>H10</f>
        <v>AZZURRI　U-13</v>
      </c>
    </row>
    <row r="11" spans="1:13" s="26" customFormat="1" ht="24.75" customHeight="1">
      <c r="A11" s="62" t="s">
        <v>35</v>
      </c>
      <c r="B11" s="32">
        <v>42988</v>
      </c>
      <c r="C11" s="33">
        <v>0.3958333333333333</v>
      </c>
      <c r="D11" s="39" t="s">
        <v>37</v>
      </c>
      <c r="E11" s="65" t="s">
        <v>41</v>
      </c>
      <c r="F11" s="66"/>
      <c r="G11" s="34" t="s">
        <v>39</v>
      </c>
      <c r="H11" s="65" t="s">
        <v>38</v>
      </c>
      <c r="I11" s="66"/>
      <c r="J11" s="48" t="str">
        <f>E11</f>
        <v>YMCAU-13</v>
      </c>
      <c r="K11" s="48" t="str">
        <f>H11</f>
        <v>中新田中学校U-13</v>
      </c>
      <c r="L11" s="48" t="str">
        <f>H11</f>
        <v>中新田中学校U-13</v>
      </c>
      <c r="M11" s="49" t="str">
        <f>E11</f>
        <v>YMCAU-13</v>
      </c>
    </row>
    <row r="12" spans="1:13" s="26" customFormat="1" ht="24.75" customHeight="1">
      <c r="A12" s="63"/>
      <c r="B12" s="35"/>
      <c r="C12" s="36">
        <v>0.4375</v>
      </c>
      <c r="D12" s="40" t="s">
        <v>37</v>
      </c>
      <c r="E12" s="67" t="s">
        <v>44</v>
      </c>
      <c r="F12" s="68"/>
      <c r="G12" s="37" t="s">
        <v>39</v>
      </c>
      <c r="H12" s="67" t="s">
        <v>22</v>
      </c>
      <c r="I12" s="69"/>
      <c r="J12" s="51" t="str">
        <f>E13</f>
        <v>東六クラブU-13</v>
      </c>
      <c r="K12" s="51" t="str">
        <f>H13</f>
        <v>AZZURRI</v>
      </c>
      <c r="L12" s="51" t="str">
        <f>H13</f>
        <v>AZZURRI</v>
      </c>
      <c r="M12" s="52" t="str">
        <f>E13</f>
        <v>東六クラブU-13</v>
      </c>
    </row>
    <row r="13" spans="1:13" s="26" customFormat="1" ht="24.75" customHeight="1">
      <c r="A13" s="63"/>
      <c r="B13" s="35"/>
      <c r="C13" s="36">
        <v>0.5</v>
      </c>
      <c r="D13" s="40" t="s">
        <v>37</v>
      </c>
      <c r="E13" s="70" t="s">
        <v>43</v>
      </c>
      <c r="F13" s="71"/>
      <c r="G13" s="37" t="s">
        <v>39</v>
      </c>
      <c r="H13" s="70" t="s">
        <v>26</v>
      </c>
      <c r="I13" s="71"/>
      <c r="J13" s="51" t="str">
        <f>E12</f>
        <v>YMCA</v>
      </c>
      <c r="K13" s="51" t="str">
        <f>H12</f>
        <v>中新田中学校</v>
      </c>
      <c r="L13" s="51" t="str">
        <f>H12</f>
        <v>中新田中学校</v>
      </c>
      <c r="M13" s="52" t="str">
        <f>E12</f>
        <v>YMCA</v>
      </c>
    </row>
    <row r="14" spans="1:13" s="26" customFormat="1" ht="24.75" customHeight="1">
      <c r="A14" s="64"/>
      <c r="B14" s="43"/>
      <c r="C14" s="44">
        <v>0.5625</v>
      </c>
      <c r="D14" s="41" t="s">
        <v>37</v>
      </c>
      <c r="E14" s="72" t="s">
        <v>25</v>
      </c>
      <c r="F14" s="73"/>
      <c r="G14" s="38" t="s">
        <v>39</v>
      </c>
      <c r="H14" s="72" t="s">
        <v>40</v>
      </c>
      <c r="I14" s="73"/>
      <c r="J14" s="54" t="str">
        <f>H14</f>
        <v>AZZURRI　U-13</v>
      </c>
      <c r="K14" s="54" t="str">
        <f>E14</f>
        <v>東六クラブ</v>
      </c>
      <c r="L14" s="54" t="str">
        <f>E14</f>
        <v>東六クラブ</v>
      </c>
      <c r="M14" s="55" t="str">
        <f>H14</f>
        <v>AZZURRI　U-13</v>
      </c>
    </row>
    <row r="16" spans="1:4" ht="14.25">
      <c r="A16" s="61" t="s">
        <v>47</v>
      </c>
      <c r="B16" s="61" t="s">
        <v>45</v>
      </c>
      <c r="D16" s="58" t="s">
        <v>67</v>
      </c>
    </row>
    <row r="17" spans="1:2" ht="14.25">
      <c r="A17" s="61"/>
      <c r="B17" s="61" t="s">
        <v>46</v>
      </c>
    </row>
  </sheetData>
  <sheetProtection/>
  <mergeCells count="29">
    <mergeCell ref="A1:M1"/>
    <mergeCell ref="E2:I2"/>
    <mergeCell ref="A3:A6"/>
    <mergeCell ref="E3:F3"/>
    <mergeCell ref="H3:I3"/>
    <mergeCell ref="E4:F4"/>
    <mergeCell ref="H4:I4"/>
    <mergeCell ref="E5:F5"/>
    <mergeCell ref="H5:I5"/>
    <mergeCell ref="E6:F6"/>
    <mergeCell ref="H6:I6"/>
    <mergeCell ref="A7:A10"/>
    <mergeCell ref="E7:F7"/>
    <mergeCell ref="H7:I7"/>
    <mergeCell ref="E8:F8"/>
    <mergeCell ref="H8:I8"/>
    <mergeCell ref="E9:F9"/>
    <mergeCell ref="H9:I9"/>
    <mergeCell ref="E10:F10"/>
    <mergeCell ref="H10:I10"/>
    <mergeCell ref="A11:A14"/>
    <mergeCell ref="E11:F11"/>
    <mergeCell ref="H11:I11"/>
    <mergeCell ref="E12:F12"/>
    <mergeCell ref="H12:I12"/>
    <mergeCell ref="E13:F13"/>
    <mergeCell ref="H13:I13"/>
    <mergeCell ref="E14:F14"/>
    <mergeCell ref="H14:I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13">
      <selection activeCell="C4" sqref="C4:E5"/>
    </sheetView>
  </sheetViews>
  <sheetFormatPr defaultColWidth="9.00390625" defaultRowHeight="13.5"/>
  <cols>
    <col min="1" max="1" width="2.50390625" style="1" bestFit="1" customWidth="1"/>
    <col min="2" max="2" width="9.625" style="1" bestFit="1" customWidth="1"/>
    <col min="3" max="3" width="2.875" style="1" customWidth="1"/>
    <col min="4" max="4" width="2.375" style="1" customWidth="1"/>
    <col min="5" max="5" width="2.875" style="1" customWidth="1"/>
    <col min="6" max="6" width="2.75390625" style="1" customWidth="1"/>
    <col min="7" max="7" width="2.25390625" style="1" customWidth="1"/>
    <col min="8" max="8" width="3.00390625" style="1" customWidth="1"/>
    <col min="9" max="9" width="3.125" style="1" customWidth="1"/>
    <col min="10" max="10" width="3.00390625" style="1" customWidth="1"/>
    <col min="11" max="11" width="2.75390625" style="1" customWidth="1"/>
    <col min="12" max="12" width="2.625" style="1" customWidth="1"/>
    <col min="13" max="13" width="2.50390625" style="1" customWidth="1"/>
    <col min="14" max="14" width="2.875" style="1" customWidth="1"/>
    <col min="15" max="15" width="2.50390625" style="1" customWidth="1"/>
    <col min="16" max="16" width="2.875" style="1" customWidth="1"/>
    <col min="17" max="17" width="2.625" style="1" customWidth="1"/>
    <col min="18" max="19" width="2.875" style="1" customWidth="1"/>
    <col min="20" max="20" width="2.50390625" style="1" customWidth="1"/>
    <col min="21" max="22" width="2.625" style="1" customWidth="1"/>
    <col min="23" max="23" width="2.875" style="1" customWidth="1"/>
    <col min="24" max="24" width="3.00390625" style="1" customWidth="1"/>
    <col min="25" max="25" width="2.50390625" style="1" customWidth="1"/>
    <col min="26" max="26" width="3.50390625" style="1" bestFit="1" customWidth="1"/>
    <col min="27" max="36" width="3.00390625" style="1" customWidth="1"/>
    <col min="37" max="37" width="1.75390625" style="1" customWidth="1"/>
    <col min="38" max="39" width="3.50390625" style="21" bestFit="1" customWidth="1"/>
    <col min="40" max="16384" width="9.00390625" style="1" customWidth="1"/>
  </cols>
  <sheetData>
    <row r="1" spans="1:36" ht="17.25">
      <c r="A1" s="91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3" spans="1:39" ht="13.5">
      <c r="A3" s="94" t="s">
        <v>5</v>
      </c>
      <c r="B3" s="95"/>
      <c r="C3" s="96" t="s">
        <v>22</v>
      </c>
      <c r="D3" s="97"/>
      <c r="E3" s="98"/>
      <c r="F3" s="96" t="s">
        <v>26</v>
      </c>
      <c r="G3" s="97"/>
      <c r="H3" s="98"/>
      <c r="I3" s="96" t="s">
        <v>27</v>
      </c>
      <c r="J3" s="97"/>
      <c r="K3" s="98"/>
      <c r="L3" s="96" t="s">
        <v>25</v>
      </c>
      <c r="M3" s="97"/>
      <c r="N3" s="98"/>
      <c r="O3" s="121" t="s">
        <v>6</v>
      </c>
      <c r="P3" s="122"/>
      <c r="Q3" s="123" t="s">
        <v>7</v>
      </c>
      <c r="R3" s="123"/>
      <c r="S3" s="123" t="s">
        <v>8</v>
      </c>
      <c r="T3" s="123"/>
      <c r="U3" s="121" t="s">
        <v>9</v>
      </c>
      <c r="V3" s="124"/>
      <c r="W3" s="121" t="s">
        <v>10</v>
      </c>
      <c r="X3" s="124"/>
      <c r="Y3" s="2"/>
      <c r="Z3" s="22"/>
      <c r="AA3" s="22"/>
      <c r="AB3" s="3"/>
      <c r="AC3" s="16"/>
      <c r="AL3" s="1"/>
      <c r="AM3" s="1"/>
    </row>
    <row r="4" spans="1:39" ht="13.5">
      <c r="A4" s="109">
        <v>1</v>
      </c>
      <c r="B4" s="111" t="s">
        <v>22</v>
      </c>
      <c r="C4" s="99">
        <f>IF(OR(C5="",E5=""),"",IF(C5=E5,"△",IF(C5&gt;E5,"○","●")))</f>
      </c>
      <c r="D4" s="100"/>
      <c r="E4" s="101"/>
      <c r="F4" s="105">
        <f>IF(OR(F5="",H5=""),"",IF(F5=H5,"△",IF(F5&gt;H5,"○","●")))</f>
      </c>
      <c r="G4" s="106"/>
      <c r="H4" s="107"/>
      <c r="I4" s="105">
        <f>IF(OR(I5="",K5=""),"",IF(I5=K5,"△",IF(I5&gt;K5,"○","●")))</f>
      </c>
      <c r="J4" s="106"/>
      <c r="K4" s="107"/>
      <c r="L4" s="105">
        <f>IF(OR(L5="",N5=""),"",IF(L5=N5,"△",IF(L5&gt;N5,"○","●")))</f>
      </c>
      <c r="M4" s="106"/>
      <c r="N4" s="107"/>
      <c r="O4" s="125">
        <f>Z4+Z5</f>
        <v>0</v>
      </c>
      <c r="P4" s="126"/>
      <c r="Q4" s="113">
        <f>AA4</f>
        <v>0</v>
      </c>
      <c r="R4" s="114"/>
      <c r="S4" s="113">
        <f>AA5</f>
        <v>0</v>
      </c>
      <c r="T4" s="114"/>
      <c r="U4" s="113">
        <f>Q4-S4</f>
        <v>0</v>
      </c>
      <c r="V4" s="114"/>
      <c r="W4" s="117"/>
      <c r="X4" s="118"/>
      <c r="Y4" s="108"/>
      <c r="Z4" s="23">
        <f>COUNTIF(C4:N5,"○")*3</f>
        <v>0</v>
      </c>
      <c r="AA4" s="25">
        <f>SUM(C5+F5+I5+L5)</f>
        <v>0</v>
      </c>
      <c r="AB4" s="3"/>
      <c r="AC4" s="3"/>
      <c r="AL4" s="1"/>
      <c r="AM4" s="1"/>
    </row>
    <row r="5" spans="1:39" ht="13.5">
      <c r="A5" s="110"/>
      <c r="B5" s="112"/>
      <c r="C5" s="102"/>
      <c r="D5" s="103"/>
      <c r="E5" s="104"/>
      <c r="F5" s="4"/>
      <c r="G5" s="5" t="s">
        <v>11</v>
      </c>
      <c r="H5" s="6"/>
      <c r="I5" s="4"/>
      <c r="J5" s="5" t="s">
        <v>11</v>
      </c>
      <c r="K5" s="6"/>
      <c r="L5" s="4"/>
      <c r="M5" s="5" t="s">
        <v>11</v>
      </c>
      <c r="N5" s="6"/>
      <c r="O5" s="127"/>
      <c r="P5" s="128"/>
      <c r="Q5" s="115"/>
      <c r="R5" s="116"/>
      <c r="S5" s="115"/>
      <c r="T5" s="116"/>
      <c r="U5" s="115"/>
      <c r="V5" s="116"/>
      <c r="W5" s="119"/>
      <c r="X5" s="120"/>
      <c r="Y5" s="108"/>
      <c r="Z5" s="23">
        <f>COUNTIF(C4:N5,"△")</f>
        <v>0</v>
      </c>
      <c r="AA5" s="25">
        <f>SUM(E5+H5+K5+N5)</f>
        <v>0</v>
      </c>
      <c r="AB5" s="3"/>
      <c r="AC5" s="3"/>
      <c r="AL5" s="1"/>
      <c r="AM5" s="1"/>
    </row>
    <row r="6" spans="1:39" ht="13.5">
      <c r="A6" s="109">
        <v>2</v>
      </c>
      <c r="B6" s="111" t="s">
        <v>23</v>
      </c>
      <c r="C6" s="105">
        <f>IF(OR(C7="",E7=""),"",IF(C7=E7,"△",IF(C7&gt;E7,"○","●")))</f>
      </c>
      <c r="D6" s="106"/>
      <c r="E6" s="107"/>
      <c r="F6" s="99">
        <f>IF(OR(F7="",H7=""),"",IF(F7=H7,"△",IF(F7&gt;H7,"○","●")))</f>
      </c>
      <c r="G6" s="100"/>
      <c r="H6" s="101"/>
      <c r="I6" s="105">
        <f>IF(OR(I7="",K7=""),"",IF(I7=K7,"△",IF(I7&gt;K7,"○","●")))</f>
      </c>
      <c r="J6" s="106"/>
      <c r="K6" s="107"/>
      <c r="L6" s="105">
        <f>IF(OR(L7="",N7=""),"",IF(L7=N7,"△",IF(L7&gt;N7,"○","●")))</f>
      </c>
      <c r="M6" s="106"/>
      <c r="N6" s="107"/>
      <c r="O6" s="125">
        <f>Z6+Z7</f>
        <v>0</v>
      </c>
      <c r="P6" s="126"/>
      <c r="Q6" s="113">
        <f>AA6</f>
        <v>0</v>
      </c>
      <c r="R6" s="114"/>
      <c r="S6" s="113">
        <f>AA7</f>
        <v>0</v>
      </c>
      <c r="T6" s="114"/>
      <c r="U6" s="113">
        <f>Q6-S6</f>
        <v>0</v>
      </c>
      <c r="V6" s="114"/>
      <c r="W6" s="117"/>
      <c r="X6" s="118"/>
      <c r="Y6" s="108"/>
      <c r="Z6" s="23">
        <f>COUNTIF(C6:N7,"○")*3</f>
        <v>0</v>
      </c>
      <c r="AA6" s="25">
        <f>SUM(C7+F7+I7+L7)</f>
        <v>0</v>
      </c>
      <c r="AB6" s="3"/>
      <c r="AC6" s="3"/>
      <c r="AL6" s="1"/>
      <c r="AM6" s="1"/>
    </row>
    <row r="7" spans="1:39" ht="13.5">
      <c r="A7" s="110"/>
      <c r="B7" s="112"/>
      <c r="C7" s="4"/>
      <c r="D7" s="5" t="s">
        <v>11</v>
      </c>
      <c r="E7" s="6"/>
      <c r="F7" s="102"/>
      <c r="G7" s="103"/>
      <c r="H7" s="104"/>
      <c r="I7" s="4"/>
      <c r="J7" s="5" t="s">
        <v>11</v>
      </c>
      <c r="K7" s="6"/>
      <c r="L7" s="4"/>
      <c r="M7" s="5" t="s">
        <v>11</v>
      </c>
      <c r="N7" s="6"/>
      <c r="O7" s="127"/>
      <c r="P7" s="128"/>
      <c r="Q7" s="115"/>
      <c r="R7" s="116"/>
      <c r="S7" s="115"/>
      <c r="T7" s="116"/>
      <c r="U7" s="115"/>
      <c r="V7" s="116"/>
      <c r="W7" s="119"/>
      <c r="X7" s="120"/>
      <c r="Y7" s="108"/>
      <c r="Z7" s="23">
        <f>COUNTIF(C6:N7,"△")</f>
        <v>0</v>
      </c>
      <c r="AA7" s="25">
        <f>SUM(E7+H7+K7+N7)</f>
        <v>0</v>
      </c>
      <c r="AB7" s="3"/>
      <c r="AC7" s="3"/>
      <c r="AL7" s="1"/>
      <c r="AM7" s="1"/>
    </row>
    <row r="8" spans="1:39" ht="13.5">
      <c r="A8" s="109">
        <v>3</v>
      </c>
      <c r="B8" s="111" t="s">
        <v>24</v>
      </c>
      <c r="C8" s="105">
        <f>IF(OR(C9="",E9=""),"",IF(C9=E9,"△",IF(C9&gt;E9,"○","●")))</f>
      </c>
      <c r="D8" s="106"/>
      <c r="E8" s="107"/>
      <c r="F8" s="105">
        <f>IF(OR(F9="",H9=""),"",IF(F9=H9,"△",IF(F9&gt;H9,"○","●")))</f>
      </c>
      <c r="G8" s="106"/>
      <c r="H8" s="107"/>
      <c r="I8" s="99">
        <f>IF(OR(I9="",K9=""),"",IF(I9=K9,"△",IF(I9&gt;K9,"○","●")))</f>
      </c>
      <c r="J8" s="100"/>
      <c r="K8" s="101"/>
      <c r="L8" s="105">
        <f>IF(OR(L9="",N9=""),"",IF(L9=N9,"△",IF(L9&gt;N9,"○","●")))</f>
      </c>
      <c r="M8" s="106"/>
      <c r="N8" s="107"/>
      <c r="O8" s="125">
        <f>Z8+Z9</f>
        <v>0</v>
      </c>
      <c r="P8" s="126"/>
      <c r="Q8" s="113">
        <f>AA8</f>
        <v>0</v>
      </c>
      <c r="R8" s="114"/>
      <c r="S8" s="113">
        <f>AA9</f>
        <v>0</v>
      </c>
      <c r="T8" s="114"/>
      <c r="U8" s="113">
        <f>Q8-S8</f>
        <v>0</v>
      </c>
      <c r="V8" s="114"/>
      <c r="W8" s="117"/>
      <c r="X8" s="118"/>
      <c r="Y8" s="108"/>
      <c r="Z8" s="23">
        <f>COUNTIF(C8:N9,"○")*3</f>
        <v>0</v>
      </c>
      <c r="AA8" s="25">
        <f>SUM(C9+F9+I9+L9)</f>
        <v>0</v>
      </c>
      <c r="AB8" s="3"/>
      <c r="AC8" s="3"/>
      <c r="AL8" s="1"/>
      <c r="AM8" s="1"/>
    </row>
    <row r="9" spans="1:39" ht="13.5">
      <c r="A9" s="110"/>
      <c r="B9" s="112"/>
      <c r="C9" s="4"/>
      <c r="D9" s="5" t="s">
        <v>11</v>
      </c>
      <c r="E9" s="6"/>
      <c r="F9" s="4"/>
      <c r="G9" s="5" t="s">
        <v>11</v>
      </c>
      <c r="H9" s="6"/>
      <c r="I9" s="102"/>
      <c r="J9" s="103"/>
      <c r="K9" s="104"/>
      <c r="L9" s="4"/>
      <c r="M9" s="5" t="s">
        <v>11</v>
      </c>
      <c r="N9" s="6"/>
      <c r="O9" s="127"/>
      <c r="P9" s="128"/>
      <c r="Q9" s="115"/>
      <c r="R9" s="116"/>
      <c r="S9" s="115"/>
      <c r="T9" s="116"/>
      <c r="U9" s="115"/>
      <c r="V9" s="116"/>
      <c r="W9" s="119"/>
      <c r="X9" s="120"/>
      <c r="Y9" s="108"/>
      <c r="Z9" s="23">
        <f>COUNTIF(C8:N9,"△")</f>
        <v>0</v>
      </c>
      <c r="AA9" s="25">
        <f>SUM(E9+H9+K9+N9)</f>
        <v>0</v>
      </c>
      <c r="AB9" s="3"/>
      <c r="AC9" s="3"/>
      <c r="AL9" s="1"/>
      <c r="AM9" s="1"/>
    </row>
    <row r="10" spans="1:39" ht="13.5">
      <c r="A10" s="109">
        <v>4</v>
      </c>
      <c r="B10" s="111" t="s">
        <v>25</v>
      </c>
      <c r="C10" s="105">
        <f>IF(OR(C11="",E11=""),"",IF(C11=E11,"△",IF(C11&gt;E11,"○","●")))</f>
      </c>
      <c r="D10" s="106"/>
      <c r="E10" s="107"/>
      <c r="F10" s="105">
        <f>IF(OR(F11="",H11=""),"",IF(F11=H11,"△",IF(F11&gt;H11,"○","●")))</f>
      </c>
      <c r="G10" s="106"/>
      <c r="H10" s="107"/>
      <c r="I10" s="105">
        <f>IF(OR(I11="",K11=""),"",IF(I11=K11,"△",IF(I11&gt;K11,"○","●")))</f>
      </c>
      <c r="J10" s="106"/>
      <c r="K10" s="107"/>
      <c r="L10" s="99">
        <f>IF(OR(L11="",N11=""),"",IF(L11=N11,"△",IF(L11&gt;N11,"○","●")))</f>
      </c>
      <c r="M10" s="100"/>
      <c r="N10" s="101"/>
      <c r="O10" s="125">
        <f>Z10+Z11</f>
        <v>0</v>
      </c>
      <c r="P10" s="126"/>
      <c r="Q10" s="113">
        <f>AA10</f>
        <v>0</v>
      </c>
      <c r="R10" s="114"/>
      <c r="S10" s="113">
        <f>AA11</f>
        <v>0</v>
      </c>
      <c r="T10" s="114"/>
      <c r="U10" s="113">
        <f>Q10-S10</f>
        <v>0</v>
      </c>
      <c r="V10" s="114"/>
      <c r="W10" s="117"/>
      <c r="X10" s="118"/>
      <c r="Y10" s="108"/>
      <c r="Z10" s="23">
        <f>COUNTIF(C10:N11,"○")*3</f>
        <v>0</v>
      </c>
      <c r="AA10" s="25">
        <f>SUM(C11+F11+I11+L11)</f>
        <v>0</v>
      </c>
      <c r="AB10" s="3"/>
      <c r="AC10" s="3"/>
      <c r="AL10" s="1"/>
      <c r="AM10" s="1"/>
    </row>
    <row r="11" spans="1:39" ht="13.5">
      <c r="A11" s="110"/>
      <c r="B11" s="112"/>
      <c r="C11" s="4"/>
      <c r="D11" s="5" t="s">
        <v>11</v>
      </c>
      <c r="E11" s="6"/>
      <c r="F11" s="4"/>
      <c r="G11" s="5" t="s">
        <v>11</v>
      </c>
      <c r="H11" s="6"/>
      <c r="I11" s="4"/>
      <c r="J11" s="5" t="s">
        <v>11</v>
      </c>
      <c r="K11" s="6"/>
      <c r="L11" s="102"/>
      <c r="M11" s="103"/>
      <c r="N11" s="104"/>
      <c r="O11" s="127"/>
      <c r="P11" s="128"/>
      <c r="Q11" s="115"/>
      <c r="R11" s="116"/>
      <c r="S11" s="115"/>
      <c r="T11" s="116"/>
      <c r="U11" s="115"/>
      <c r="V11" s="116"/>
      <c r="W11" s="119"/>
      <c r="X11" s="120"/>
      <c r="Y11" s="108"/>
      <c r="Z11" s="23">
        <f>COUNTIF(C10:N11,"△")</f>
        <v>0</v>
      </c>
      <c r="AA11" s="25">
        <f>SUM(E11+H11+K11+N11)</f>
        <v>0</v>
      </c>
      <c r="AB11" s="3"/>
      <c r="AC11" s="3"/>
      <c r="AL11" s="1"/>
      <c r="AM11" s="1"/>
    </row>
    <row r="12" spans="1:41" ht="13.5">
      <c r="A12" s="7"/>
      <c r="B12" s="8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10"/>
      <c r="AA12" s="11"/>
      <c r="AB12" s="11"/>
      <c r="AC12" s="12"/>
      <c r="AD12" s="12"/>
      <c r="AE12" s="12"/>
      <c r="AF12" s="12"/>
      <c r="AG12" s="12"/>
      <c r="AH12" s="12"/>
      <c r="AI12" s="13"/>
      <c r="AJ12" s="13"/>
      <c r="AK12" s="14"/>
      <c r="AL12" s="23"/>
      <c r="AM12" s="25"/>
      <c r="AN12" s="3"/>
      <c r="AO12" s="3"/>
    </row>
    <row r="13" spans="1:41" ht="13.5">
      <c r="A13" s="7"/>
      <c r="B13" s="8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10"/>
      <c r="AA13" s="11"/>
      <c r="AB13" s="11"/>
      <c r="AC13" s="12"/>
      <c r="AD13" s="12"/>
      <c r="AE13" s="12"/>
      <c r="AF13" s="12"/>
      <c r="AG13" s="12"/>
      <c r="AH13" s="12"/>
      <c r="AI13" s="13"/>
      <c r="AJ13" s="13"/>
      <c r="AK13" s="14"/>
      <c r="AL13" s="23"/>
      <c r="AM13" s="25"/>
      <c r="AN13" s="3"/>
      <c r="AO13" s="3"/>
    </row>
    <row r="14" ht="13.5">
      <c r="B14" s="15" t="s">
        <v>14</v>
      </c>
    </row>
    <row r="15" ht="13.5">
      <c r="B15" s="15" t="s">
        <v>15</v>
      </c>
    </row>
    <row r="16" ht="14.25" thickBot="1"/>
    <row r="17" spans="2:39" s="16" customFormat="1" ht="14.25" thickTop="1">
      <c r="B17" s="17" t="s">
        <v>16</v>
      </c>
      <c r="C17" s="131" t="s">
        <v>17</v>
      </c>
      <c r="D17" s="131"/>
      <c r="E17" s="131"/>
      <c r="F17" s="131"/>
      <c r="G17" s="131"/>
      <c r="H17" s="131" t="s">
        <v>18</v>
      </c>
      <c r="I17" s="131"/>
      <c r="J17" s="131"/>
      <c r="K17" s="131"/>
      <c r="L17" s="131"/>
      <c r="M17" s="131" t="s">
        <v>19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L17" s="24"/>
      <c r="AM17" s="24"/>
    </row>
    <row r="18" spans="2:27" ht="13.5">
      <c r="B18" s="18">
        <v>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</row>
    <row r="19" spans="2:27" ht="13.5">
      <c r="B19" s="19">
        <v>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</row>
    <row r="20" spans="2:27" ht="13.5">
      <c r="B20" s="19">
        <v>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</row>
    <row r="21" spans="2:27" ht="14.25" thickBot="1">
      <c r="B21" s="20">
        <v>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</row>
    <row r="22" spans="28:36" ht="14.25" thickTop="1">
      <c r="AB22" s="140"/>
      <c r="AC22" s="140"/>
      <c r="AD22" s="140"/>
      <c r="AE22" s="140"/>
      <c r="AF22" s="140"/>
      <c r="AG22" s="140"/>
      <c r="AH22" s="140"/>
      <c r="AI22" s="140"/>
      <c r="AJ22" s="140"/>
    </row>
  </sheetData>
  <sheetProtection/>
  <mergeCells count="75">
    <mergeCell ref="AB22:AJ22"/>
    <mergeCell ref="C21:G21"/>
    <mergeCell ref="M19:AA19"/>
    <mergeCell ref="H18:L18"/>
    <mergeCell ref="H21:L21"/>
    <mergeCell ref="C18:G18"/>
    <mergeCell ref="M21:AA21"/>
    <mergeCell ref="C17:G17"/>
    <mergeCell ref="Y10:Y11"/>
    <mergeCell ref="L10:N11"/>
    <mergeCell ref="M18:AA18"/>
    <mergeCell ref="H17:L17"/>
    <mergeCell ref="M17:AA17"/>
    <mergeCell ref="C20:G20"/>
    <mergeCell ref="H20:L20"/>
    <mergeCell ref="M20:AA20"/>
    <mergeCell ref="C19:G19"/>
    <mergeCell ref="H19:L19"/>
    <mergeCell ref="U8:V9"/>
    <mergeCell ref="U10:V11"/>
    <mergeCell ref="W8:X9"/>
    <mergeCell ref="O10:P11"/>
    <mergeCell ref="Q10:R11"/>
    <mergeCell ref="S10:T11"/>
    <mergeCell ref="Q8:R9"/>
    <mergeCell ref="S8:T9"/>
    <mergeCell ref="W10:X11"/>
    <mergeCell ref="A10:A11"/>
    <mergeCell ref="B10:B11"/>
    <mergeCell ref="C10:E10"/>
    <mergeCell ref="F10:H10"/>
    <mergeCell ref="I10:K10"/>
    <mergeCell ref="Y6:Y7"/>
    <mergeCell ref="A8:A9"/>
    <mergeCell ref="B8:B9"/>
    <mergeCell ref="C8:E8"/>
    <mergeCell ref="F8:H8"/>
    <mergeCell ref="I8:K9"/>
    <mergeCell ref="L6:N6"/>
    <mergeCell ref="O8:P9"/>
    <mergeCell ref="Y8:Y9"/>
    <mergeCell ref="L8:N8"/>
    <mergeCell ref="Q4:R5"/>
    <mergeCell ref="S4:T5"/>
    <mergeCell ref="O6:P7"/>
    <mergeCell ref="U6:V7"/>
    <mergeCell ref="W6:X7"/>
    <mergeCell ref="Q6:R7"/>
    <mergeCell ref="S6:T7"/>
    <mergeCell ref="A4:A5"/>
    <mergeCell ref="B4:B5"/>
    <mergeCell ref="U4:V5"/>
    <mergeCell ref="W4:X5"/>
    <mergeCell ref="O3:P3"/>
    <mergeCell ref="Q3:R3"/>
    <mergeCell ref="S3:T3"/>
    <mergeCell ref="U3:V3"/>
    <mergeCell ref="W3:X3"/>
    <mergeCell ref="O4:P5"/>
    <mergeCell ref="C4:E5"/>
    <mergeCell ref="F4:H4"/>
    <mergeCell ref="I4:K4"/>
    <mergeCell ref="Y4:Y5"/>
    <mergeCell ref="A6:A7"/>
    <mergeCell ref="B6:B7"/>
    <mergeCell ref="C6:E6"/>
    <mergeCell ref="F6:H7"/>
    <mergeCell ref="I6:K6"/>
    <mergeCell ref="L4:N4"/>
    <mergeCell ref="A1:AJ1"/>
    <mergeCell ref="A3:B3"/>
    <mergeCell ref="C3:E3"/>
    <mergeCell ref="F3:H3"/>
    <mergeCell ref="I3:K3"/>
    <mergeCell ref="L3:N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4" sqref="C4"/>
    </sheetView>
  </sheetViews>
  <sheetFormatPr defaultColWidth="9.00390625" defaultRowHeight="13.5"/>
  <cols>
    <col min="2" max="2" width="11.50390625" style="0" customWidth="1"/>
    <col min="4" max="4" width="16.625" style="0" customWidth="1"/>
    <col min="9" max="9" width="10.00390625" style="0" customWidth="1"/>
  </cols>
  <sheetData>
    <row r="1" spans="1:13" s="26" customFormat="1" ht="19.5" thickBot="1">
      <c r="A1" s="80" t="s">
        <v>117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s="31" customFormat="1" ht="26.25" customHeight="1">
      <c r="A2" s="27" t="s">
        <v>28</v>
      </c>
      <c r="B2" s="28" t="s">
        <v>0</v>
      </c>
      <c r="C2" s="29" t="s">
        <v>1</v>
      </c>
      <c r="D2" s="30" t="s">
        <v>2</v>
      </c>
      <c r="E2" s="83" t="s">
        <v>3</v>
      </c>
      <c r="F2" s="83"/>
      <c r="G2" s="83"/>
      <c r="H2" s="83"/>
      <c r="I2" s="83"/>
      <c r="J2" s="45" t="s">
        <v>4</v>
      </c>
      <c r="K2" s="45" t="s">
        <v>29</v>
      </c>
      <c r="L2" s="45" t="s">
        <v>30</v>
      </c>
      <c r="M2" s="46" t="s">
        <v>31</v>
      </c>
    </row>
    <row r="3" spans="1:13" s="26" customFormat="1" ht="24.75" customHeight="1">
      <c r="A3" s="84" t="s">
        <v>36</v>
      </c>
      <c r="B3" s="32">
        <v>43002</v>
      </c>
      <c r="C3" s="33">
        <v>0.3958333333333333</v>
      </c>
      <c r="D3" s="39" t="s">
        <v>49</v>
      </c>
      <c r="E3" s="65" t="s">
        <v>56</v>
      </c>
      <c r="F3" s="66"/>
      <c r="G3" s="34" t="s">
        <v>39</v>
      </c>
      <c r="H3" s="65" t="s">
        <v>57</v>
      </c>
      <c r="I3" s="86"/>
      <c r="J3" s="47" t="str">
        <f>E3</f>
        <v>大沢中学校U-13</v>
      </c>
      <c r="K3" s="48" t="str">
        <f>H3</f>
        <v>ラソス仙台U-13</v>
      </c>
      <c r="L3" s="48" t="str">
        <f>H3</f>
        <v>ラソス仙台U-13</v>
      </c>
      <c r="M3" s="49" t="str">
        <f>E3</f>
        <v>大沢中学校U-13</v>
      </c>
    </row>
    <row r="4" spans="1:13" s="26" customFormat="1" ht="24.75" customHeight="1">
      <c r="A4" s="85"/>
      <c r="B4" s="35"/>
      <c r="C4" s="36">
        <v>0.4375</v>
      </c>
      <c r="D4" s="40" t="s">
        <v>49</v>
      </c>
      <c r="E4" s="87" t="s">
        <v>49</v>
      </c>
      <c r="F4" s="88"/>
      <c r="G4" s="37" t="s">
        <v>39</v>
      </c>
      <c r="H4" s="67" t="s">
        <v>48</v>
      </c>
      <c r="I4" s="68"/>
      <c r="J4" s="50" t="str">
        <f>E5</f>
        <v>リベルタ</v>
      </c>
      <c r="K4" s="51" t="str">
        <f>H5</f>
        <v>エボルティーボ</v>
      </c>
      <c r="L4" s="51" t="str">
        <f>H5</f>
        <v>エボルティーボ</v>
      </c>
      <c r="M4" s="52" t="str">
        <f>E5</f>
        <v>リベルタ</v>
      </c>
    </row>
    <row r="5" spans="1:13" s="26" customFormat="1" ht="24.75" customHeight="1">
      <c r="A5" s="85"/>
      <c r="B5" s="35"/>
      <c r="C5" s="36">
        <v>0.5</v>
      </c>
      <c r="D5" s="40" t="s">
        <v>49</v>
      </c>
      <c r="E5" s="70" t="s">
        <v>50</v>
      </c>
      <c r="F5" s="77"/>
      <c r="G5" s="37" t="s">
        <v>39</v>
      </c>
      <c r="H5" s="67" t="s">
        <v>61</v>
      </c>
      <c r="I5" s="68"/>
      <c r="J5" s="50" t="str">
        <f>E4</f>
        <v>大沢中学校</v>
      </c>
      <c r="K5" s="51" t="str">
        <f>H4</f>
        <v>ラソス仙台</v>
      </c>
      <c r="L5" s="51" t="str">
        <f>H4</f>
        <v>ラソス仙台</v>
      </c>
      <c r="M5" s="52" t="str">
        <f>E4</f>
        <v>大沢中学校</v>
      </c>
    </row>
    <row r="6" spans="1:13" s="26" customFormat="1" ht="24.75" customHeight="1">
      <c r="A6" s="85"/>
      <c r="B6" s="35"/>
      <c r="C6" s="36">
        <v>0.5625</v>
      </c>
      <c r="D6" s="41" t="s">
        <v>49</v>
      </c>
      <c r="E6" s="89" t="s">
        <v>58</v>
      </c>
      <c r="F6" s="90"/>
      <c r="G6" s="38" t="s">
        <v>39</v>
      </c>
      <c r="H6" s="72" t="s">
        <v>60</v>
      </c>
      <c r="I6" s="74"/>
      <c r="J6" s="53" t="str">
        <f>H6</f>
        <v>エボルティーボU-13</v>
      </c>
      <c r="K6" s="54" t="str">
        <f>E6</f>
        <v>リベルタU-13</v>
      </c>
      <c r="L6" s="54" t="str">
        <f>E6</f>
        <v>リベルタU-13</v>
      </c>
      <c r="M6" s="55" t="str">
        <f>H6</f>
        <v>エボルティーボU-13</v>
      </c>
    </row>
    <row r="7" spans="1:13" s="26" customFormat="1" ht="24.75" customHeight="1">
      <c r="A7" s="62" t="s">
        <v>34</v>
      </c>
      <c r="B7" s="32">
        <v>43023</v>
      </c>
      <c r="C7" s="33">
        <v>0.3958333333333333</v>
      </c>
      <c r="D7" s="39" t="s">
        <v>55</v>
      </c>
      <c r="E7" s="65" t="s">
        <v>59</v>
      </c>
      <c r="F7" s="66"/>
      <c r="G7" s="34" t="s">
        <v>39</v>
      </c>
      <c r="H7" s="75" t="s">
        <v>62</v>
      </c>
      <c r="I7" s="66"/>
      <c r="J7" s="56" t="str">
        <f>E7</f>
        <v>エボルティーボU-13</v>
      </c>
      <c r="K7" s="56" t="str">
        <f>H7</f>
        <v>ラソス仙台U-13</v>
      </c>
      <c r="L7" s="56" t="str">
        <f>H7</f>
        <v>ラソス仙台U-13</v>
      </c>
      <c r="M7" s="57" t="str">
        <f>E7</f>
        <v>エボルティーボU-13</v>
      </c>
    </row>
    <row r="8" spans="1:13" s="26" customFormat="1" ht="24.75" customHeight="1">
      <c r="A8" s="63"/>
      <c r="B8" s="35"/>
      <c r="C8" s="36">
        <v>0.4375</v>
      </c>
      <c r="D8" s="40" t="s">
        <v>55</v>
      </c>
      <c r="E8" s="67" t="s">
        <v>51</v>
      </c>
      <c r="F8" s="68"/>
      <c r="G8" s="37" t="s">
        <v>39</v>
      </c>
      <c r="H8" s="76" t="s">
        <v>63</v>
      </c>
      <c r="I8" s="71"/>
      <c r="J8" s="51" t="str">
        <f>E9</f>
        <v>リベルタ</v>
      </c>
      <c r="K8" s="51" t="str">
        <f>H9</f>
        <v>大沢中学校</v>
      </c>
      <c r="L8" s="51" t="str">
        <f>H9</f>
        <v>大沢中学校</v>
      </c>
      <c r="M8" s="52" t="str">
        <f>E9</f>
        <v>リベルタ</v>
      </c>
    </row>
    <row r="9" spans="1:13" s="26" customFormat="1" ht="24.75" customHeight="1">
      <c r="A9" s="63"/>
      <c r="B9" s="35"/>
      <c r="C9" s="36">
        <v>0.5</v>
      </c>
      <c r="D9" s="40" t="s">
        <v>55</v>
      </c>
      <c r="E9" s="70" t="s">
        <v>64</v>
      </c>
      <c r="F9" s="77"/>
      <c r="G9" s="37" t="s">
        <v>39</v>
      </c>
      <c r="H9" s="70" t="s">
        <v>49</v>
      </c>
      <c r="I9" s="71"/>
      <c r="J9" s="51" t="str">
        <f>E8</f>
        <v>エボルティーボ</v>
      </c>
      <c r="K9" s="51" t="str">
        <f>H8</f>
        <v>ラソス仙台</v>
      </c>
      <c r="L9" s="51" t="str">
        <f>H8</f>
        <v>ラソス仙台</v>
      </c>
      <c r="M9" s="52" t="str">
        <f>E8</f>
        <v>エボルティーボ</v>
      </c>
    </row>
    <row r="10" spans="1:13" s="26" customFormat="1" ht="24.75" customHeight="1">
      <c r="A10" s="63"/>
      <c r="B10" s="35"/>
      <c r="C10" s="36">
        <v>0.5625</v>
      </c>
      <c r="D10" s="41" t="s">
        <v>55</v>
      </c>
      <c r="E10" s="78" t="s">
        <v>58</v>
      </c>
      <c r="F10" s="79"/>
      <c r="G10" s="38" t="s">
        <v>39</v>
      </c>
      <c r="H10" s="72" t="s">
        <v>65</v>
      </c>
      <c r="I10" s="73"/>
      <c r="J10" s="51" t="str">
        <f>H10</f>
        <v>大沢中学校U-13</v>
      </c>
      <c r="K10" s="51" t="str">
        <f>E10</f>
        <v>リベルタU-13</v>
      </c>
      <c r="L10" s="51" t="str">
        <f>E10</f>
        <v>リベルタU-13</v>
      </c>
      <c r="M10" s="52" t="str">
        <f>H10</f>
        <v>大沢中学校U-13</v>
      </c>
    </row>
    <row r="11" spans="1:13" s="26" customFormat="1" ht="24.75" customHeight="1">
      <c r="A11" s="62" t="s">
        <v>35</v>
      </c>
      <c r="B11" s="32">
        <v>43037</v>
      </c>
      <c r="C11" s="33">
        <v>0.3958333333333333</v>
      </c>
      <c r="D11" s="39" t="s">
        <v>49</v>
      </c>
      <c r="E11" s="65" t="s">
        <v>57</v>
      </c>
      <c r="F11" s="86"/>
      <c r="G11" s="34" t="s">
        <v>39</v>
      </c>
      <c r="H11" s="65" t="s">
        <v>66</v>
      </c>
      <c r="I11" s="66"/>
      <c r="J11" s="48" t="str">
        <f>E11</f>
        <v>ラソス仙台U-13</v>
      </c>
      <c r="K11" s="48" t="str">
        <f>H11</f>
        <v>リベルタU-13</v>
      </c>
      <c r="L11" s="48" t="str">
        <f>H11</f>
        <v>リベルタU-13</v>
      </c>
      <c r="M11" s="49" t="str">
        <f>E11</f>
        <v>ラソス仙台U-13</v>
      </c>
    </row>
    <row r="12" spans="1:13" s="26" customFormat="1" ht="24.75" customHeight="1">
      <c r="A12" s="63"/>
      <c r="B12" s="35"/>
      <c r="C12" s="36">
        <v>0.4375</v>
      </c>
      <c r="D12" s="40" t="s">
        <v>49</v>
      </c>
      <c r="E12" s="67" t="s">
        <v>48</v>
      </c>
      <c r="F12" s="68"/>
      <c r="G12" s="37" t="s">
        <v>39</v>
      </c>
      <c r="H12" s="67" t="s">
        <v>50</v>
      </c>
      <c r="I12" s="69"/>
      <c r="J12" s="51" t="str">
        <f>E13</f>
        <v>大沢中学校</v>
      </c>
      <c r="K12" s="51" t="str">
        <f>H13</f>
        <v>エボルティーボ</v>
      </c>
      <c r="L12" s="51" t="str">
        <f>H13</f>
        <v>エボルティーボ</v>
      </c>
      <c r="M12" s="52" t="str">
        <f>E13</f>
        <v>大沢中学校</v>
      </c>
    </row>
    <row r="13" spans="1:13" s="26" customFormat="1" ht="24.75" customHeight="1">
      <c r="A13" s="63"/>
      <c r="B13" s="35"/>
      <c r="C13" s="36">
        <v>0.5</v>
      </c>
      <c r="D13" s="40" t="s">
        <v>49</v>
      </c>
      <c r="E13" s="70" t="s">
        <v>49</v>
      </c>
      <c r="F13" s="71"/>
      <c r="G13" s="37" t="s">
        <v>39</v>
      </c>
      <c r="H13" s="67" t="s">
        <v>61</v>
      </c>
      <c r="I13" s="69"/>
      <c r="J13" s="51" t="str">
        <f>E12</f>
        <v>ラソス仙台</v>
      </c>
      <c r="K13" s="51" t="str">
        <f>H12</f>
        <v>リベルタ</v>
      </c>
      <c r="L13" s="51" t="str">
        <f>H12</f>
        <v>リベルタ</v>
      </c>
      <c r="M13" s="52" t="str">
        <f>E12</f>
        <v>ラソス仙台</v>
      </c>
    </row>
    <row r="14" spans="1:13" s="26" customFormat="1" ht="24.75" customHeight="1">
      <c r="A14" s="64"/>
      <c r="B14" s="43"/>
      <c r="C14" s="44">
        <v>0.5625</v>
      </c>
      <c r="D14" s="41" t="s">
        <v>49</v>
      </c>
      <c r="E14" s="72" t="s">
        <v>56</v>
      </c>
      <c r="F14" s="73"/>
      <c r="G14" s="38" t="s">
        <v>39</v>
      </c>
      <c r="H14" s="72" t="s">
        <v>60</v>
      </c>
      <c r="I14" s="73"/>
      <c r="J14" s="54" t="str">
        <f>H14</f>
        <v>エボルティーボU-13</v>
      </c>
      <c r="K14" s="54" t="str">
        <f>E14</f>
        <v>大沢中学校U-13</v>
      </c>
      <c r="L14" s="54" t="str">
        <f>E14</f>
        <v>大沢中学校U-13</v>
      </c>
      <c r="M14" s="55" t="str">
        <f>H14</f>
        <v>エボルティーボU-13</v>
      </c>
    </row>
    <row r="16" spans="1:4" ht="14.25">
      <c r="A16" s="61" t="s">
        <v>47</v>
      </c>
      <c r="B16" s="61" t="s">
        <v>45</v>
      </c>
      <c r="D16" s="58" t="s">
        <v>67</v>
      </c>
    </row>
    <row r="17" spans="1:2" ht="14.25">
      <c r="A17" s="61"/>
      <c r="B17" s="61" t="s">
        <v>46</v>
      </c>
    </row>
  </sheetData>
  <sheetProtection/>
  <mergeCells count="29">
    <mergeCell ref="A1:M1"/>
    <mergeCell ref="E2:I2"/>
    <mergeCell ref="A3:A6"/>
    <mergeCell ref="E3:F3"/>
    <mergeCell ref="H3:I3"/>
    <mergeCell ref="E4:F4"/>
    <mergeCell ref="H4:I4"/>
    <mergeCell ref="E5:F5"/>
    <mergeCell ref="H5:I5"/>
    <mergeCell ref="E6:F6"/>
    <mergeCell ref="H6:I6"/>
    <mergeCell ref="A7:A10"/>
    <mergeCell ref="E7:F7"/>
    <mergeCell ref="H7:I7"/>
    <mergeCell ref="E8:F8"/>
    <mergeCell ref="H8:I8"/>
    <mergeCell ref="E9:F9"/>
    <mergeCell ref="H9:I9"/>
    <mergeCell ref="E10:F10"/>
    <mergeCell ref="H10:I10"/>
    <mergeCell ref="A11:A14"/>
    <mergeCell ref="E11:F11"/>
    <mergeCell ref="H11:I11"/>
    <mergeCell ref="E12:F12"/>
    <mergeCell ref="H12:I12"/>
    <mergeCell ref="E13:F13"/>
    <mergeCell ref="H13:I13"/>
    <mergeCell ref="E14:F14"/>
    <mergeCell ref="H14:I1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2"/>
  <sheetViews>
    <sheetView zoomScalePageLayoutView="0" workbookViewId="0" topLeftCell="A1">
      <selection activeCell="B17" sqref="B17:AA21"/>
    </sheetView>
  </sheetViews>
  <sheetFormatPr defaultColWidth="9.00390625" defaultRowHeight="13.5"/>
  <cols>
    <col min="1" max="1" width="2.50390625" style="1" bestFit="1" customWidth="1"/>
    <col min="2" max="2" width="9.625" style="1" bestFit="1" customWidth="1"/>
    <col min="3" max="3" width="2.875" style="1" customWidth="1"/>
    <col min="4" max="4" width="2.375" style="1" customWidth="1"/>
    <col min="5" max="5" width="2.875" style="1" customWidth="1"/>
    <col min="6" max="6" width="2.75390625" style="1" customWidth="1"/>
    <col min="7" max="7" width="2.25390625" style="1" customWidth="1"/>
    <col min="8" max="8" width="3.00390625" style="1" customWidth="1"/>
    <col min="9" max="9" width="3.125" style="1" customWidth="1"/>
    <col min="10" max="10" width="3.00390625" style="1" customWidth="1"/>
    <col min="11" max="11" width="2.75390625" style="1" customWidth="1"/>
    <col min="12" max="12" width="2.625" style="1" customWidth="1"/>
    <col min="13" max="13" width="2.50390625" style="1" customWidth="1"/>
    <col min="14" max="14" width="2.875" style="1" customWidth="1"/>
    <col min="15" max="15" width="2.50390625" style="1" customWidth="1"/>
    <col min="16" max="16" width="2.875" style="1" customWidth="1"/>
    <col min="17" max="17" width="2.625" style="1" customWidth="1"/>
    <col min="18" max="19" width="2.875" style="1" customWidth="1"/>
    <col min="20" max="20" width="2.50390625" style="1" customWidth="1"/>
    <col min="21" max="22" width="2.625" style="1" customWidth="1"/>
    <col min="23" max="23" width="2.875" style="1" customWidth="1"/>
    <col min="24" max="24" width="3.00390625" style="1" customWidth="1"/>
    <col min="25" max="25" width="2.50390625" style="1" customWidth="1"/>
    <col min="26" max="26" width="3.50390625" style="1" bestFit="1" customWidth="1"/>
    <col min="27" max="36" width="3.00390625" style="1" customWidth="1"/>
    <col min="37" max="37" width="1.75390625" style="1" customWidth="1"/>
    <col min="38" max="39" width="3.50390625" style="21" bestFit="1" customWidth="1"/>
    <col min="40" max="16384" width="9.00390625" style="1" customWidth="1"/>
  </cols>
  <sheetData>
    <row r="1" spans="1:36" ht="17.25">
      <c r="A1" s="91" t="s">
        <v>21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3"/>
    </row>
    <row r="3" spans="1:39" ht="13.5">
      <c r="A3" s="94" t="s">
        <v>5</v>
      </c>
      <c r="B3" s="95"/>
      <c r="C3" s="96" t="s">
        <v>52</v>
      </c>
      <c r="D3" s="97"/>
      <c r="E3" s="98"/>
      <c r="F3" s="96" t="s">
        <v>53</v>
      </c>
      <c r="G3" s="97"/>
      <c r="H3" s="98"/>
      <c r="I3" s="96" t="s">
        <v>50</v>
      </c>
      <c r="J3" s="97"/>
      <c r="K3" s="98"/>
      <c r="L3" s="96" t="s">
        <v>54</v>
      </c>
      <c r="M3" s="97"/>
      <c r="N3" s="98"/>
      <c r="O3" s="121" t="s">
        <v>6</v>
      </c>
      <c r="P3" s="122"/>
      <c r="Q3" s="123" t="s">
        <v>7</v>
      </c>
      <c r="R3" s="123"/>
      <c r="S3" s="123" t="s">
        <v>8</v>
      </c>
      <c r="T3" s="123"/>
      <c r="U3" s="121" t="s">
        <v>9</v>
      </c>
      <c r="V3" s="124"/>
      <c r="W3" s="121" t="s">
        <v>10</v>
      </c>
      <c r="X3" s="124"/>
      <c r="Y3" s="2"/>
      <c r="Z3" s="22"/>
      <c r="AA3" s="22"/>
      <c r="AB3" s="3"/>
      <c r="AC3" s="16"/>
      <c r="AL3" s="1"/>
      <c r="AM3" s="1"/>
    </row>
    <row r="4" spans="1:39" ht="13.5">
      <c r="A4" s="109">
        <v>1</v>
      </c>
      <c r="B4" s="111" t="s">
        <v>48</v>
      </c>
      <c r="C4" s="99">
        <f>IF(OR(C5="",E5=""),"",IF(C5=E5,"△",IF(C5&gt;E5,"○","●")))</f>
      </c>
      <c r="D4" s="100"/>
      <c r="E4" s="101"/>
      <c r="F4" s="105">
        <f>IF(OR(F5="",H5=""),"",IF(F5=H5,"△",IF(F5&gt;H5,"○","●")))</f>
      </c>
      <c r="G4" s="106"/>
      <c r="H4" s="107"/>
      <c r="I4" s="105">
        <f>IF(OR(I5="",K5=""),"",IF(I5=K5,"△",IF(I5&gt;K5,"○","●")))</f>
      </c>
      <c r="J4" s="106"/>
      <c r="K4" s="107"/>
      <c r="L4" s="105">
        <f>IF(OR(L5="",N5=""),"",IF(L5=N5,"△",IF(L5&gt;N5,"○","●")))</f>
      </c>
      <c r="M4" s="106"/>
      <c r="N4" s="107"/>
      <c r="O4" s="125">
        <f>Z4+Z5</f>
        <v>0</v>
      </c>
      <c r="P4" s="126"/>
      <c r="Q4" s="113">
        <f>AA4</f>
        <v>0</v>
      </c>
      <c r="R4" s="114"/>
      <c r="S4" s="113">
        <f>AA5</f>
        <v>0</v>
      </c>
      <c r="T4" s="114"/>
      <c r="U4" s="113">
        <f>Q4-S4</f>
        <v>0</v>
      </c>
      <c r="V4" s="114"/>
      <c r="W4" s="117"/>
      <c r="X4" s="118"/>
      <c r="Y4" s="108"/>
      <c r="Z4" s="23">
        <f>COUNTIF(C4:N5,"○")*3</f>
        <v>0</v>
      </c>
      <c r="AA4" s="25">
        <f>SUM(C5+F5+I5+L5)</f>
        <v>0</v>
      </c>
      <c r="AB4" s="3"/>
      <c r="AC4" s="3"/>
      <c r="AL4" s="1"/>
      <c r="AM4" s="1"/>
    </row>
    <row r="5" spans="1:39" ht="13.5">
      <c r="A5" s="110"/>
      <c r="B5" s="112"/>
      <c r="C5" s="102"/>
      <c r="D5" s="103"/>
      <c r="E5" s="104"/>
      <c r="F5" s="4"/>
      <c r="G5" s="5" t="s">
        <v>11</v>
      </c>
      <c r="H5" s="6"/>
      <c r="I5" s="4"/>
      <c r="J5" s="5" t="s">
        <v>11</v>
      </c>
      <c r="K5" s="6"/>
      <c r="L5" s="4"/>
      <c r="M5" s="5" t="s">
        <v>11</v>
      </c>
      <c r="N5" s="6"/>
      <c r="O5" s="127"/>
      <c r="P5" s="128"/>
      <c r="Q5" s="115"/>
      <c r="R5" s="116"/>
      <c r="S5" s="115"/>
      <c r="T5" s="116"/>
      <c r="U5" s="115"/>
      <c r="V5" s="116"/>
      <c r="W5" s="119"/>
      <c r="X5" s="120"/>
      <c r="Y5" s="108"/>
      <c r="Z5" s="23">
        <f>COUNTIF(C4:N5,"△")</f>
        <v>0</v>
      </c>
      <c r="AA5" s="25">
        <f>SUM(E5+H5+K5+N5)</f>
        <v>0</v>
      </c>
      <c r="AB5" s="3"/>
      <c r="AC5" s="3"/>
      <c r="AL5" s="1"/>
      <c r="AM5" s="1"/>
    </row>
    <row r="6" spans="1:39" ht="13.5">
      <c r="A6" s="109">
        <v>2</v>
      </c>
      <c r="B6" s="111" t="s">
        <v>49</v>
      </c>
      <c r="C6" s="105">
        <f>IF(OR(C7="",E7=""),"",IF(C7=E7,"△",IF(C7&gt;E7,"○","●")))</f>
      </c>
      <c r="D6" s="106"/>
      <c r="E6" s="107"/>
      <c r="F6" s="99">
        <f>IF(OR(F7="",H7=""),"",IF(F7=H7,"△",IF(F7&gt;H7,"○","●")))</f>
      </c>
      <c r="G6" s="100"/>
      <c r="H6" s="101"/>
      <c r="I6" s="105">
        <f>IF(OR(I7="",K7=""),"",IF(I7=K7,"△",IF(I7&gt;K7,"○","●")))</f>
      </c>
      <c r="J6" s="106"/>
      <c r="K6" s="107"/>
      <c r="L6" s="105">
        <f>IF(OR(L7="",N7=""),"",IF(L7=N7,"△",IF(L7&gt;N7,"○","●")))</f>
      </c>
      <c r="M6" s="106"/>
      <c r="N6" s="107"/>
      <c r="O6" s="125">
        <f>Z6+Z7</f>
        <v>0</v>
      </c>
      <c r="P6" s="126"/>
      <c r="Q6" s="113">
        <f>AA6</f>
        <v>0</v>
      </c>
      <c r="R6" s="114"/>
      <c r="S6" s="113">
        <f>AA7</f>
        <v>0</v>
      </c>
      <c r="T6" s="114"/>
      <c r="U6" s="113">
        <f>Q6-S6</f>
        <v>0</v>
      </c>
      <c r="V6" s="114"/>
      <c r="W6" s="117"/>
      <c r="X6" s="118"/>
      <c r="Y6" s="108"/>
      <c r="Z6" s="23">
        <f>COUNTIF(C6:N7,"○")*3</f>
        <v>0</v>
      </c>
      <c r="AA6" s="25">
        <f>SUM(C7+F7+I7+L7)</f>
        <v>0</v>
      </c>
      <c r="AB6" s="3"/>
      <c r="AC6" s="3"/>
      <c r="AL6" s="1"/>
      <c r="AM6" s="1"/>
    </row>
    <row r="7" spans="1:39" ht="13.5">
      <c r="A7" s="110"/>
      <c r="B7" s="112"/>
      <c r="C7" s="4"/>
      <c r="D7" s="5" t="s">
        <v>11</v>
      </c>
      <c r="E7" s="6"/>
      <c r="F7" s="102"/>
      <c r="G7" s="103"/>
      <c r="H7" s="104"/>
      <c r="I7" s="4"/>
      <c r="J7" s="5" t="s">
        <v>11</v>
      </c>
      <c r="K7" s="6"/>
      <c r="L7" s="4"/>
      <c r="M7" s="5" t="s">
        <v>11</v>
      </c>
      <c r="N7" s="6"/>
      <c r="O7" s="127"/>
      <c r="P7" s="128"/>
      <c r="Q7" s="115"/>
      <c r="R7" s="116"/>
      <c r="S7" s="115"/>
      <c r="T7" s="116"/>
      <c r="U7" s="115"/>
      <c r="V7" s="116"/>
      <c r="W7" s="119"/>
      <c r="X7" s="120"/>
      <c r="Y7" s="108"/>
      <c r="Z7" s="23">
        <f>COUNTIF(C6:N7,"△")</f>
        <v>0</v>
      </c>
      <c r="AA7" s="25">
        <f>SUM(E7+H7+K7+N7)</f>
        <v>0</v>
      </c>
      <c r="AB7" s="3"/>
      <c r="AC7" s="3"/>
      <c r="AL7" s="1"/>
      <c r="AM7" s="1"/>
    </row>
    <row r="8" spans="1:39" ht="13.5">
      <c r="A8" s="109">
        <v>3</v>
      </c>
      <c r="B8" s="111" t="s">
        <v>50</v>
      </c>
      <c r="C8" s="105">
        <f>IF(OR(C9="",E9=""),"",IF(C9=E9,"△",IF(C9&gt;E9,"○","●")))</f>
      </c>
      <c r="D8" s="106"/>
      <c r="E8" s="107"/>
      <c r="F8" s="105">
        <f>IF(OR(F9="",H9=""),"",IF(F9=H9,"△",IF(F9&gt;H9,"○","●")))</f>
      </c>
      <c r="G8" s="106"/>
      <c r="H8" s="107"/>
      <c r="I8" s="99">
        <f>IF(OR(I9="",K9=""),"",IF(I9=K9,"△",IF(I9&gt;K9,"○","●")))</f>
      </c>
      <c r="J8" s="100"/>
      <c r="K8" s="101"/>
      <c r="L8" s="105">
        <f>IF(OR(L9="",N9=""),"",IF(L9=N9,"△",IF(L9&gt;N9,"○","●")))</f>
      </c>
      <c r="M8" s="106"/>
      <c r="N8" s="107"/>
      <c r="O8" s="125">
        <f>Z8+Z9</f>
        <v>0</v>
      </c>
      <c r="P8" s="126"/>
      <c r="Q8" s="113">
        <f>AA8</f>
        <v>0</v>
      </c>
      <c r="R8" s="114"/>
      <c r="S8" s="113">
        <f>AA9</f>
        <v>0</v>
      </c>
      <c r="T8" s="114"/>
      <c r="U8" s="113">
        <f>Q8-S8</f>
        <v>0</v>
      </c>
      <c r="V8" s="114"/>
      <c r="W8" s="117"/>
      <c r="X8" s="118"/>
      <c r="Y8" s="108"/>
      <c r="Z8" s="23">
        <f>COUNTIF(C8:N9,"○")*3</f>
        <v>0</v>
      </c>
      <c r="AA8" s="25">
        <f>SUM(C9+F9+I9+L9)</f>
        <v>0</v>
      </c>
      <c r="AB8" s="3"/>
      <c r="AC8" s="3"/>
      <c r="AL8" s="1"/>
      <c r="AM8" s="1"/>
    </row>
    <row r="9" spans="1:39" ht="13.5">
      <c r="A9" s="110"/>
      <c r="B9" s="112"/>
      <c r="C9" s="4"/>
      <c r="D9" s="5" t="s">
        <v>11</v>
      </c>
      <c r="E9" s="6"/>
      <c r="F9" s="4"/>
      <c r="G9" s="5" t="s">
        <v>11</v>
      </c>
      <c r="H9" s="6"/>
      <c r="I9" s="102"/>
      <c r="J9" s="103"/>
      <c r="K9" s="104"/>
      <c r="L9" s="4"/>
      <c r="M9" s="5" t="s">
        <v>11</v>
      </c>
      <c r="N9" s="6"/>
      <c r="O9" s="127"/>
      <c r="P9" s="128"/>
      <c r="Q9" s="115"/>
      <c r="R9" s="116"/>
      <c r="S9" s="115"/>
      <c r="T9" s="116"/>
      <c r="U9" s="115"/>
      <c r="V9" s="116"/>
      <c r="W9" s="119"/>
      <c r="X9" s="120"/>
      <c r="Y9" s="108"/>
      <c r="Z9" s="23">
        <f>COUNTIF(C8:N9,"△")</f>
        <v>0</v>
      </c>
      <c r="AA9" s="25">
        <f>SUM(E9+H9+K9+N9)</f>
        <v>0</v>
      </c>
      <c r="AB9" s="3"/>
      <c r="AC9" s="3"/>
      <c r="AL9" s="1"/>
      <c r="AM9" s="1"/>
    </row>
    <row r="10" spans="1:39" ht="13.5">
      <c r="A10" s="109">
        <v>4</v>
      </c>
      <c r="B10" s="111" t="s">
        <v>51</v>
      </c>
      <c r="C10" s="105">
        <f>IF(OR(C11="",E11=""),"",IF(C11=E11,"△",IF(C11&gt;E11,"○","●")))</f>
      </c>
      <c r="D10" s="106"/>
      <c r="E10" s="107"/>
      <c r="F10" s="105">
        <f>IF(OR(F11="",H11=""),"",IF(F11=H11,"△",IF(F11&gt;H11,"○","●")))</f>
      </c>
      <c r="G10" s="106"/>
      <c r="H10" s="107"/>
      <c r="I10" s="105">
        <f>IF(OR(I11="",K11=""),"",IF(I11=K11,"△",IF(I11&gt;K11,"○","●")))</f>
      </c>
      <c r="J10" s="106"/>
      <c r="K10" s="107"/>
      <c r="L10" s="99">
        <f>IF(OR(L11="",N11=""),"",IF(L11=N11,"△",IF(L11&gt;N11,"○","●")))</f>
      </c>
      <c r="M10" s="100"/>
      <c r="N10" s="101"/>
      <c r="O10" s="125">
        <f>Z10+Z11</f>
        <v>0</v>
      </c>
      <c r="P10" s="126"/>
      <c r="Q10" s="113">
        <f>AA10</f>
        <v>0</v>
      </c>
      <c r="R10" s="114"/>
      <c r="S10" s="113">
        <f>AA11</f>
        <v>0</v>
      </c>
      <c r="T10" s="114"/>
      <c r="U10" s="113">
        <f>Q10-S10</f>
        <v>0</v>
      </c>
      <c r="V10" s="114"/>
      <c r="W10" s="117"/>
      <c r="X10" s="118"/>
      <c r="Y10" s="108"/>
      <c r="Z10" s="23">
        <f>COUNTIF(C10:N11,"○")*3</f>
        <v>0</v>
      </c>
      <c r="AA10" s="25">
        <f>SUM(C11+F11+I11+L11)</f>
        <v>0</v>
      </c>
      <c r="AB10" s="3"/>
      <c r="AC10" s="3"/>
      <c r="AL10" s="1"/>
      <c r="AM10" s="1"/>
    </row>
    <row r="11" spans="1:39" ht="13.5">
      <c r="A11" s="110"/>
      <c r="B11" s="112"/>
      <c r="C11" s="4"/>
      <c r="D11" s="5" t="s">
        <v>11</v>
      </c>
      <c r="E11" s="6"/>
      <c r="F11" s="4"/>
      <c r="G11" s="5" t="s">
        <v>11</v>
      </c>
      <c r="H11" s="6"/>
      <c r="I11" s="4"/>
      <c r="J11" s="5" t="s">
        <v>11</v>
      </c>
      <c r="K11" s="6"/>
      <c r="L11" s="102"/>
      <c r="M11" s="103"/>
      <c r="N11" s="104"/>
      <c r="O11" s="127"/>
      <c r="P11" s="128"/>
      <c r="Q11" s="115"/>
      <c r="R11" s="116"/>
      <c r="S11" s="115"/>
      <c r="T11" s="116"/>
      <c r="U11" s="115"/>
      <c r="V11" s="116"/>
      <c r="W11" s="119"/>
      <c r="X11" s="120"/>
      <c r="Y11" s="108"/>
      <c r="Z11" s="23">
        <f>COUNTIF(C10:N11,"△")</f>
        <v>0</v>
      </c>
      <c r="AA11" s="25">
        <f>SUM(E11+H11+K11+N11)</f>
        <v>0</v>
      </c>
      <c r="AB11" s="3"/>
      <c r="AC11" s="3"/>
      <c r="AL11" s="1"/>
      <c r="AM11" s="1"/>
    </row>
    <row r="12" spans="1:41" ht="13.5">
      <c r="A12" s="7"/>
      <c r="B12" s="8" t="s">
        <v>12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10"/>
      <c r="AA12" s="11"/>
      <c r="AB12" s="11"/>
      <c r="AC12" s="12"/>
      <c r="AD12" s="12"/>
      <c r="AE12" s="12"/>
      <c r="AF12" s="12"/>
      <c r="AG12" s="12"/>
      <c r="AH12" s="12"/>
      <c r="AI12" s="13"/>
      <c r="AJ12" s="13"/>
      <c r="AK12" s="14"/>
      <c r="AL12" s="23"/>
      <c r="AM12" s="25"/>
      <c r="AN12" s="3"/>
      <c r="AO12" s="3"/>
    </row>
    <row r="13" spans="1:41" ht="13.5">
      <c r="A13" s="7"/>
      <c r="B13" s="8" t="s">
        <v>13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10"/>
      <c r="AA13" s="11"/>
      <c r="AB13" s="11"/>
      <c r="AC13" s="12"/>
      <c r="AD13" s="12"/>
      <c r="AE13" s="12"/>
      <c r="AF13" s="12"/>
      <c r="AG13" s="12"/>
      <c r="AH13" s="12"/>
      <c r="AI13" s="13"/>
      <c r="AJ13" s="13"/>
      <c r="AK13" s="14"/>
      <c r="AL13" s="23"/>
      <c r="AM13" s="25"/>
      <c r="AN13" s="3"/>
      <c r="AO13" s="3"/>
    </row>
    <row r="14" ht="13.5">
      <c r="B14" s="15" t="s">
        <v>14</v>
      </c>
    </row>
    <row r="15" ht="13.5">
      <c r="B15" s="15" t="s">
        <v>15</v>
      </c>
    </row>
    <row r="16" ht="14.25" thickBot="1"/>
    <row r="17" spans="2:39" s="16" customFormat="1" ht="14.25" thickTop="1">
      <c r="B17" s="17" t="s">
        <v>16</v>
      </c>
      <c r="C17" s="131" t="s">
        <v>17</v>
      </c>
      <c r="D17" s="131"/>
      <c r="E17" s="131"/>
      <c r="F17" s="131"/>
      <c r="G17" s="131"/>
      <c r="H17" s="131" t="s">
        <v>18</v>
      </c>
      <c r="I17" s="131"/>
      <c r="J17" s="131"/>
      <c r="K17" s="131"/>
      <c r="L17" s="131"/>
      <c r="M17" s="131" t="s">
        <v>19</v>
      </c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2"/>
      <c r="AL17" s="24"/>
      <c r="AM17" s="24"/>
    </row>
    <row r="18" spans="2:27" ht="13.5">
      <c r="B18" s="18">
        <v>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30"/>
    </row>
    <row r="19" spans="2:27" ht="13.5">
      <c r="B19" s="19">
        <v>2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5"/>
    </row>
    <row r="20" spans="2:27" ht="13.5">
      <c r="B20" s="19">
        <v>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5"/>
    </row>
    <row r="21" spans="2:27" ht="14.25" thickBot="1">
      <c r="B21" s="20">
        <v>4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/>
    </row>
    <row r="22" spans="28:36" ht="14.25" thickTop="1">
      <c r="AB22" s="140"/>
      <c r="AC22" s="140"/>
      <c r="AD22" s="140"/>
      <c r="AE22" s="140"/>
      <c r="AF22" s="140"/>
      <c r="AG22" s="140"/>
      <c r="AH22" s="140"/>
      <c r="AI22" s="140"/>
      <c r="AJ22" s="140"/>
    </row>
  </sheetData>
  <sheetProtection/>
  <mergeCells count="75">
    <mergeCell ref="A1:AJ1"/>
    <mergeCell ref="A3:B3"/>
    <mergeCell ref="C3:E3"/>
    <mergeCell ref="F3:H3"/>
    <mergeCell ref="I3:K3"/>
    <mergeCell ref="L3:N3"/>
    <mergeCell ref="O3:P3"/>
    <mergeCell ref="Q3:R3"/>
    <mergeCell ref="S3:T3"/>
    <mergeCell ref="U3:V3"/>
    <mergeCell ref="W3:X3"/>
    <mergeCell ref="A4:A5"/>
    <mergeCell ref="B4:B5"/>
    <mergeCell ref="C4:E5"/>
    <mergeCell ref="F4:H4"/>
    <mergeCell ref="I4:K4"/>
    <mergeCell ref="L4:N4"/>
    <mergeCell ref="O4:P5"/>
    <mergeCell ref="Q4:R5"/>
    <mergeCell ref="S4:T5"/>
    <mergeCell ref="U4:V5"/>
    <mergeCell ref="W4:X5"/>
    <mergeCell ref="Y4:Y5"/>
    <mergeCell ref="A6:A7"/>
    <mergeCell ref="B6:B7"/>
    <mergeCell ref="C6:E6"/>
    <mergeCell ref="F6:H7"/>
    <mergeCell ref="I6:K6"/>
    <mergeCell ref="L6:N6"/>
    <mergeCell ref="O6:P7"/>
    <mergeCell ref="Q6:R7"/>
    <mergeCell ref="S6:T7"/>
    <mergeCell ref="U6:V7"/>
    <mergeCell ref="W6:X7"/>
    <mergeCell ref="Y6:Y7"/>
    <mergeCell ref="A8:A9"/>
    <mergeCell ref="B8:B9"/>
    <mergeCell ref="C8:E8"/>
    <mergeCell ref="F8:H8"/>
    <mergeCell ref="I8:K9"/>
    <mergeCell ref="L8:N8"/>
    <mergeCell ref="O8:P9"/>
    <mergeCell ref="Q8:R9"/>
    <mergeCell ref="S8:T9"/>
    <mergeCell ref="U8:V9"/>
    <mergeCell ref="W8:X9"/>
    <mergeCell ref="Y8:Y9"/>
    <mergeCell ref="A10:A11"/>
    <mergeCell ref="B10:B11"/>
    <mergeCell ref="C10:E10"/>
    <mergeCell ref="F10:H10"/>
    <mergeCell ref="I10:K10"/>
    <mergeCell ref="L10:N11"/>
    <mergeCell ref="O10:P11"/>
    <mergeCell ref="Q10:R11"/>
    <mergeCell ref="S10:T11"/>
    <mergeCell ref="U10:V11"/>
    <mergeCell ref="W10:X11"/>
    <mergeCell ref="Y10:Y11"/>
    <mergeCell ref="C17:G17"/>
    <mergeCell ref="H17:L17"/>
    <mergeCell ref="M17:AA17"/>
    <mergeCell ref="C18:G18"/>
    <mergeCell ref="H18:L18"/>
    <mergeCell ref="M18:AA18"/>
    <mergeCell ref="C19:G19"/>
    <mergeCell ref="H19:L19"/>
    <mergeCell ref="M19:AA19"/>
    <mergeCell ref="AB22:AJ22"/>
    <mergeCell ref="C20:G20"/>
    <mergeCell ref="H20:L20"/>
    <mergeCell ref="M20:AA20"/>
    <mergeCell ref="C21:G21"/>
    <mergeCell ref="H21:L21"/>
    <mergeCell ref="M21:AA2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A20" sqref="A20:G21"/>
    </sheetView>
  </sheetViews>
  <sheetFormatPr defaultColWidth="9.00390625" defaultRowHeight="13.5"/>
  <cols>
    <col min="2" max="2" width="11.50390625" style="0" customWidth="1"/>
    <col min="4" max="4" width="16.625" style="0" customWidth="1"/>
    <col min="9" max="9" width="10.00390625" style="0" customWidth="1"/>
  </cols>
  <sheetData>
    <row r="1" spans="1:13" s="26" customFormat="1" ht="19.5" thickBot="1">
      <c r="A1" s="80" t="s">
        <v>76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13" s="31" customFormat="1" ht="26.25" customHeight="1">
      <c r="A2" s="27" t="s">
        <v>85</v>
      </c>
      <c r="B2" s="28" t="s">
        <v>0</v>
      </c>
      <c r="C2" s="29" t="s">
        <v>1</v>
      </c>
      <c r="D2" s="30" t="s">
        <v>2</v>
      </c>
      <c r="E2" s="83" t="s">
        <v>3</v>
      </c>
      <c r="F2" s="83"/>
      <c r="G2" s="83"/>
      <c r="H2" s="83"/>
      <c r="I2" s="83"/>
      <c r="J2" s="45" t="s">
        <v>4</v>
      </c>
      <c r="K2" s="45" t="s">
        <v>29</v>
      </c>
      <c r="L2" s="45" t="s">
        <v>30</v>
      </c>
      <c r="M2" s="46" t="s">
        <v>31</v>
      </c>
    </row>
    <row r="3" spans="1:13" s="26" customFormat="1" ht="24.75" customHeight="1">
      <c r="A3" s="42" t="s">
        <v>20</v>
      </c>
      <c r="B3" s="32">
        <v>43057</v>
      </c>
      <c r="C3" s="33">
        <v>0.3958333333333333</v>
      </c>
      <c r="D3" s="39" t="s">
        <v>37</v>
      </c>
      <c r="E3" s="65" t="s">
        <v>72</v>
      </c>
      <c r="F3" s="66"/>
      <c r="G3" s="34" t="s">
        <v>39</v>
      </c>
      <c r="H3" s="65" t="s">
        <v>73</v>
      </c>
      <c r="I3" s="86"/>
      <c r="J3" s="47" t="str">
        <f>E3</f>
        <v>E１　2位　U-13</v>
      </c>
      <c r="K3" s="48" t="str">
        <f>H3</f>
        <v>E2　1位　U-13</v>
      </c>
      <c r="L3" s="48" t="str">
        <f>H3</f>
        <v>E2　1位　U-13</v>
      </c>
      <c r="M3" s="49" t="str">
        <f>E3</f>
        <v>E１　2位　U-13</v>
      </c>
    </row>
    <row r="4" spans="1:13" s="26" customFormat="1" ht="24.75" customHeight="1">
      <c r="A4" s="60" t="s">
        <v>86</v>
      </c>
      <c r="B4" s="35"/>
      <c r="C4" s="36">
        <v>0.4375</v>
      </c>
      <c r="D4" s="40" t="s">
        <v>37</v>
      </c>
      <c r="E4" s="87" t="s">
        <v>69</v>
      </c>
      <c r="F4" s="88"/>
      <c r="G4" s="37" t="s">
        <v>39</v>
      </c>
      <c r="H4" s="67" t="s">
        <v>70</v>
      </c>
      <c r="I4" s="68"/>
      <c r="J4" s="50" t="str">
        <f>E5</f>
        <v>E2　2位</v>
      </c>
      <c r="K4" s="51" t="str">
        <f>H5</f>
        <v>E1　1位</v>
      </c>
      <c r="L4" s="51" t="str">
        <f>H5</f>
        <v>E1　1位</v>
      </c>
      <c r="M4" s="52" t="str">
        <f>E5</f>
        <v>E2　2位</v>
      </c>
    </row>
    <row r="5" spans="1:13" s="26" customFormat="1" ht="24.75" customHeight="1">
      <c r="A5" s="60" t="s">
        <v>87</v>
      </c>
      <c r="B5" s="35"/>
      <c r="C5" s="36">
        <v>0.5</v>
      </c>
      <c r="D5" s="40" t="s">
        <v>37</v>
      </c>
      <c r="E5" s="70" t="s">
        <v>68</v>
      </c>
      <c r="F5" s="77"/>
      <c r="G5" s="37" t="s">
        <v>39</v>
      </c>
      <c r="H5" s="67" t="s">
        <v>71</v>
      </c>
      <c r="I5" s="68"/>
      <c r="J5" s="50" t="str">
        <f>E4</f>
        <v>E１　2位</v>
      </c>
      <c r="K5" s="51" t="str">
        <f>H4</f>
        <v>E2　1位</v>
      </c>
      <c r="L5" s="51" t="str">
        <f>H4</f>
        <v>E2　1位</v>
      </c>
      <c r="M5" s="52" t="str">
        <f>E4</f>
        <v>E１　2位</v>
      </c>
    </row>
    <row r="6" spans="1:13" s="26" customFormat="1" ht="24.75" customHeight="1">
      <c r="A6" s="59" t="s">
        <v>88</v>
      </c>
      <c r="B6" s="35"/>
      <c r="C6" s="36">
        <v>0.5625</v>
      </c>
      <c r="D6" s="41" t="s">
        <v>37</v>
      </c>
      <c r="E6" s="89" t="s">
        <v>74</v>
      </c>
      <c r="F6" s="90"/>
      <c r="G6" s="38" t="s">
        <v>39</v>
      </c>
      <c r="H6" s="72" t="s">
        <v>75</v>
      </c>
      <c r="I6" s="74"/>
      <c r="J6" s="53" t="str">
        <f>H6</f>
        <v>E1　1位　U-13</v>
      </c>
      <c r="K6" s="54" t="str">
        <f>E6</f>
        <v>E2　2位　U-13</v>
      </c>
      <c r="L6" s="54" t="str">
        <f>E6</f>
        <v>E2　2位　U-13</v>
      </c>
      <c r="M6" s="55" t="str">
        <f>H6</f>
        <v>E1　1位　U-13</v>
      </c>
    </row>
    <row r="7" spans="1:13" s="26" customFormat="1" ht="24.75" customHeight="1">
      <c r="A7" s="42" t="s">
        <v>89</v>
      </c>
      <c r="B7" s="32">
        <v>43057</v>
      </c>
      <c r="C7" s="33">
        <v>0.3958333333333333</v>
      </c>
      <c r="D7" s="39" t="s">
        <v>55</v>
      </c>
      <c r="E7" s="65" t="s">
        <v>81</v>
      </c>
      <c r="F7" s="66"/>
      <c r="G7" s="34" t="s">
        <v>39</v>
      </c>
      <c r="H7" s="75" t="s">
        <v>82</v>
      </c>
      <c r="I7" s="66"/>
      <c r="J7" s="56" t="str">
        <f>E7</f>
        <v>E１　4位U-13</v>
      </c>
      <c r="K7" s="56" t="str">
        <f>H7</f>
        <v>E２　3位U-13</v>
      </c>
      <c r="L7" s="56" t="str">
        <f>H7</f>
        <v>E２　3位U-13</v>
      </c>
      <c r="M7" s="57" t="str">
        <f>E7</f>
        <v>E１　4位U-13</v>
      </c>
    </row>
    <row r="8" spans="1:13" s="26" customFormat="1" ht="24.75" customHeight="1">
      <c r="A8" s="60" t="s">
        <v>90</v>
      </c>
      <c r="B8" s="35"/>
      <c r="C8" s="36">
        <v>0.4375</v>
      </c>
      <c r="D8" s="40" t="s">
        <v>55</v>
      </c>
      <c r="E8" s="67" t="s">
        <v>77</v>
      </c>
      <c r="F8" s="68"/>
      <c r="G8" s="37" t="s">
        <v>39</v>
      </c>
      <c r="H8" s="76" t="s">
        <v>78</v>
      </c>
      <c r="I8" s="71"/>
      <c r="J8" s="51" t="str">
        <f>E9</f>
        <v>E2　4位</v>
      </c>
      <c r="K8" s="51" t="str">
        <f>H9</f>
        <v>E1　3位</v>
      </c>
      <c r="L8" s="51" t="str">
        <f>H9</f>
        <v>E1　3位</v>
      </c>
      <c r="M8" s="52" t="str">
        <f>E9</f>
        <v>E2　4位</v>
      </c>
    </row>
    <row r="9" spans="1:13" s="26" customFormat="1" ht="24.75" customHeight="1">
      <c r="A9" s="60" t="s">
        <v>91</v>
      </c>
      <c r="B9" s="35"/>
      <c r="C9" s="36">
        <v>0.5</v>
      </c>
      <c r="D9" s="40" t="s">
        <v>55</v>
      </c>
      <c r="E9" s="70" t="s">
        <v>79</v>
      </c>
      <c r="F9" s="77"/>
      <c r="G9" s="37" t="s">
        <v>39</v>
      </c>
      <c r="H9" s="70" t="s">
        <v>80</v>
      </c>
      <c r="I9" s="71"/>
      <c r="J9" s="51" t="str">
        <f>E8</f>
        <v>E１　4位</v>
      </c>
      <c r="K9" s="51" t="str">
        <f>H8</f>
        <v>E２　3位</v>
      </c>
      <c r="L9" s="51" t="str">
        <f>H8</f>
        <v>E２　3位</v>
      </c>
      <c r="M9" s="52" t="str">
        <f>E8</f>
        <v>E１　4位</v>
      </c>
    </row>
    <row r="10" spans="1:13" s="26" customFormat="1" ht="24.75" customHeight="1">
      <c r="A10" s="59" t="s">
        <v>92</v>
      </c>
      <c r="B10" s="35"/>
      <c r="C10" s="36">
        <v>0.5625</v>
      </c>
      <c r="D10" s="41" t="s">
        <v>55</v>
      </c>
      <c r="E10" s="78" t="s">
        <v>83</v>
      </c>
      <c r="F10" s="79"/>
      <c r="G10" s="38" t="s">
        <v>39</v>
      </c>
      <c r="H10" s="72" t="s">
        <v>84</v>
      </c>
      <c r="I10" s="73"/>
      <c r="J10" s="51" t="str">
        <f>H10</f>
        <v>E1　3位U-13</v>
      </c>
      <c r="K10" s="51" t="str">
        <f>E10</f>
        <v>E2　4位U-13</v>
      </c>
      <c r="L10" s="51" t="str">
        <f>E10</f>
        <v>E2　4位U-13</v>
      </c>
      <c r="M10" s="52" t="str">
        <f>H10</f>
        <v>E1　3位U-13</v>
      </c>
    </row>
    <row r="11" spans="1:13" s="26" customFormat="1" ht="24.75" customHeight="1">
      <c r="A11" s="42" t="s">
        <v>93</v>
      </c>
      <c r="B11" s="32">
        <v>43058</v>
      </c>
      <c r="C11" s="33">
        <v>0.3958333333333333</v>
      </c>
      <c r="D11" s="39" t="s">
        <v>37</v>
      </c>
      <c r="E11" s="65" t="s">
        <v>105</v>
      </c>
      <c r="F11" s="86"/>
      <c r="G11" s="34" t="s">
        <v>39</v>
      </c>
      <c r="H11" s="65" t="s">
        <v>106</v>
      </c>
      <c r="I11" s="66"/>
      <c r="J11" s="48" t="str">
        <f>E11</f>
        <v>【２】の敗者U-13</v>
      </c>
      <c r="K11" s="48" t="str">
        <f>H11</f>
        <v>【３】の敗者U-13</v>
      </c>
      <c r="L11" s="48" t="str">
        <f>H11</f>
        <v>【３】の敗者U-13</v>
      </c>
      <c r="M11" s="49" t="str">
        <f>E11</f>
        <v>【２】の敗者U-13</v>
      </c>
    </row>
    <row r="12" spans="1:13" s="26" customFormat="1" ht="24.75" customHeight="1">
      <c r="A12" s="60" t="s">
        <v>94</v>
      </c>
      <c r="B12" s="35"/>
      <c r="C12" s="36">
        <v>0.4375</v>
      </c>
      <c r="D12" s="40" t="s">
        <v>37</v>
      </c>
      <c r="E12" s="67" t="s">
        <v>101</v>
      </c>
      <c r="F12" s="68"/>
      <c r="G12" s="37" t="s">
        <v>39</v>
      </c>
      <c r="H12" s="67" t="s">
        <v>102</v>
      </c>
      <c r="I12" s="68"/>
      <c r="J12" s="51" t="str">
        <f>E13</f>
        <v>【２】の勝者</v>
      </c>
      <c r="K12" s="51" t="str">
        <f>H13</f>
        <v>【３】の勝者</v>
      </c>
      <c r="L12" s="51" t="str">
        <f>H13</f>
        <v>【３】の勝者</v>
      </c>
      <c r="M12" s="52" t="str">
        <f>E13</f>
        <v>【２】の勝者</v>
      </c>
    </row>
    <row r="13" spans="1:13" s="26" customFormat="1" ht="24.75" customHeight="1">
      <c r="A13" s="60" t="s">
        <v>95</v>
      </c>
      <c r="B13" s="35"/>
      <c r="C13" s="36">
        <v>0.5</v>
      </c>
      <c r="D13" s="40" t="s">
        <v>37</v>
      </c>
      <c r="E13" s="67" t="s">
        <v>104</v>
      </c>
      <c r="F13" s="68"/>
      <c r="G13" s="37" t="s">
        <v>39</v>
      </c>
      <c r="H13" s="67" t="s">
        <v>103</v>
      </c>
      <c r="I13" s="68"/>
      <c r="J13" s="51" t="str">
        <f>E12</f>
        <v>【２】の敗者</v>
      </c>
      <c r="K13" s="51" t="str">
        <f>H12</f>
        <v>【３】の敗者</v>
      </c>
      <c r="L13" s="51" t="str">
        <f>H12</f>
        <v>【３】の敗者</v>
      </c>
      <c r="M13" s="52" t="str">
        <f>E12</f>
        <v>【２】の敗者</v>
      </c>
    </row>
    <row r="14" spans="1:13" s="26" customFormat="1" ht="24.75" customHeight="1">
      <c r="A14" s="59" t="s">
        <v>96</v>
      </c>
      <c r="B14" s="43"/>
      <c r="C14" s="44">
        <v>0.5625</v>
      </c>
      <c r="D14" s="41" t="s">
        <v>37</v>
      </c>
      <c r="E14" s="72" t="s">
        <v>107</v>
      </c>
      <c r="F14" s="73"/>
      <c r="G14" s="38" t="s">
        <v>39</v>
      </c>
      <c r="H14" s="72" t="s">
        <v>108</v>
      </c>
      <c r="I14" s="73"/>
      <c r="J14" s="54" t="str">
        <f>H14</f>
        <v>【３】の勝者U-13</v>
      </c>
      <c r="K14" s="54" t="str">
        <f>E14</f>
        <v>【２】の勝者U-13</v>
      </c>
      <c r="L14" s="54" t="str">
        <f>E14</f>
        <v>【２】の勝者U-13</v>
      </c>
      <c r="M14" s="55" t="str">
        <f>H14</f>
        <v>【３】の勝者U-13</v>
      </c>
    </row>
    <row r="15" spans="1:13" s="26" customFormat="1" ht="24.75" customHeight="1">
      <c r="A15" s="42" t="s">
        <v>97</v>
      </c>
      <c r="B15" s="32">
        <v>43058</v>
      </c>
      <c r="C15" s="33">
        <v>0.3958333333333333</v>
      </c>
      <c r="D15" s="39" t="s">
        <v>49</v>
      </c>
      <c r="E15" s="65" t="s">
        <v>111</v>
      </c>
      <c r="F15" s="86"/>
      <c r="G15" s="34" t="s">
        <v>39</v>
      </c>
      <c r="H15" s="65" t="s">
        <v>112</v>
      </c>
      <c r="I15" s="66"/>
      <c r="J15" s="48" t="str">
        <f>E15</f>
        <v>【６】の敗者U-13</v>
      </c>
      <c r="K15" s="48" t="str">
        <f>H15</f>
        <v>【７】の敗者U-13</v>
      </c>
      <c r="L15" s="48" t="str">
        <f>H15</f>
        <v>【７】の敗者U-13</v>
      </c>
      <c r="M15" s="49" t="str">
        <f>E15</f>
        <v>【６】の敗者U-13</v>
      </c>
    </row>
    <row r="16" spans="1:13" s="26" customFormat="1" ht="24.75" customHeight="1">
      <c r="A16" s="60" t="s">
        <v>98</v>
      </c>
      <c r="B16" s="35"/>
      <c r="C16" s="36">
        <v>0.4375</v>
      </c>
      <c r="D16" s="40" t="s">
        <v>49</v>
      </c>
      <c r="E16" s="67" t="s">
        <v>109</v>
      </c>
      <c r="F16" s="68"/>
      <c r="G16" s="37" t="s">
        <v>39</v>
      </c>
      <c r="H16" s="67" t="s">
        <v>110</v>
      </c>
      <c r="I16" s="68"/>
      <c r="J16" s="51" t="str">
        <f>E17</f>
        <v>【６】の勝者</v>
      </c>
      <c r="K16" s="51" t="str">
        <f>H17</f>
        <v>【７】の勝者</v>
      </c>
      <c r="L16" s="51" t="str">
        <f>H17</f>
        <v>【７】の勝者</v>
      </c>
      <c r="M16" s="52" t="str">
        <f>E17</f>
        <v>【６】の勝者</v>
      </c>
    </row>
    <row r="17" spans="1:13" s="26" customFormat="1" ht="24.75" customHeight="1">
      <c r="A17" s="60" t="s">
        <v>99</v>
      </c>
      <c r="B17" s="35"/>
      <c r="C17" s="36">
        <v>0.5</v>
      </c>
      <c r="D17" s="40" t="s">
        <v>49</v>
      </c>
      <c r="E17" s="67" t="s">
        <v>113</v>
      </c>
      <c r="F17" s="68"/>
      <c r="G17" s="37" t="s">
        <v>39</v>
      </c>
      <c r="H17" s="67" t="s">
        <v>114</v>
      </c>
      <c r="I17" s="68"/>
      <c r="J17" s="51" t="str">
        <f>E16</f>
        <v>【６】の敗者</v>
      </c>
      <c r="K17" s="51" t="str">
        <f>H16</f>
        <v>【７】の敗者</v>
      </c>
      <c r="L17" s="51" t="str">
        <f>H16</f>
        <v>【７】の敗者</v>
      </c>
      <c r="M17" s="52" t="str">
        <f>E16</f>
        <v>【６】の敗者</v>
      </c>
    </row>
    <row r="18" spans="1:13" s="26" customFormat="1" ht="24.75" customHeight="1">
      <c r="A18" s="59" t="s">
        <v>100</v>
      </c>
      <c r="B18" s="43"/>
      <c r="C18" s="44">
        <v>0.5625</v>
      </c>
      <c r="D18" s="41" t="s">
        <v>49</v>
      </c>
      <c r="E18" s="72" t="s">
        <v>115</v>
      </c>
      <c r="F18" s="73"/>
      <c r="G18" s="38" t="s">
        <v>39</v>
      </c>
      <c r="H18" s="72" t="s">
        <v>116</v>
      </c>
      <c r="I18" s="73"/>
      <c r="J18" s="54" t="str">
        <f>H18</f>
        <v>【７】の勝者U-13</v>
      </c>
      <c r="K18" s="54" t="str">
        <f>E18</f>
        <v>【６】の勝者U-13</v>
      </c>
      <c r="L18" s="54" t="str">
        <f>E18</f>
        <v>【６】の勝者U-13</v>
      </c>
      <c r="M18" s="55" t="str">
        <f>H18</f>
        <v>【７】の勝者U-13</v>
      </c>
    </row>
    <row r="20" spans="1:4" ht="14.25">
      <c r="A20" s="61" t="s">
        <v>47</v>
      </c>
      <c r="B20" s="61" t="s">
        <v>45</v>
      </c>
      <c r="D20" s="58" t="s">
        <v>67</v>
      </c>
    </row>
    <row r="21" spans="1:2" ht="14.25">
      <c r="A21" s="61"/>
      <c r="B21" s="61" t="s">
        <v>46</v>
      </c>
    </row>
    <row r="22" ht="14.25" thickBot="1"/>
    <row r="23" spans="1:6" ht="14.25" thickTop="1">
      <c r="A23" s="17" t="s">
        <v>16</v>
      </c>
      <c r="B23" s="131" t="s">
        <v>17</v>
      </c>
      <c r="C23" s="131"/>
      <c r="D23" s="131"/>
      <c r="E23" s="131"/>
      <c r="F23" s="132"/>
    </row>
    <row r="24" spans="1:6" ht="13.5">
      <c r="A24" s="18">
        <v>1</v>
      </c>
      <c r="B24" s="136"/>
      <c r="C24" s="136"/>
      <c r="D24" s="136"/>
      <c r="E24" s="136"/>
      <c r="F24" s="143"/>
    </row>
    <row r="25" spans="1:6" ht="13.5">
      <c r="A25" s="19">
        <v>2</v>
      </c>
      <c r="B25" s="133"/>
      <c r="C25" s="133"/>
      <c r="D25" s="133"/>
      <c r="E25" s="133"/>
      <c r="F25" s="142"/>
    </row>
    <row r="26" spans="1:6" ht="13.5">
      <c r="A26" s="19">
        <v>3</v>
      </c>
      <c r="B26" s="133"/>
      <c r="C26" s="133"/>
      <c r="D26" s="133"/>
      <c r="E26" s="133"/>
      <c r="F26" s="142"/>
    </row>
    <row r="27" spans="1:6" ht="13.5">
      <c r="A27" s="19">
        <v>4</v>
      </c>
      <c r="B27" s="133"/>
      <c r="C27" s="133"/>
      <c r="D27" s="133"/>
      <c r="E27" s="133"/>
      <c r="F27" s="142"/>
    </row>
    <row r="28" spans="1:6" ht="13.5">
      <c r="A28" s="19">
        <v>5</v>
      </c>
      <c r="B28" s="133"/>
      <c r="C28" s="133"/>
      <c r="D28" s="133"/>
      <c r="E28" s="133"/>
      <c r="F28" s="142"/>
    </row>
    <row r="29" spans="1:6" ht="13.5">
      <c r="A29" s="19">
        <v>6</v>
      </c>
      <c r="B29" s="133"/>
      <c r="C29" s="133"/>
      <c r="D29" s="133"/>
      <c r="E29" s="133"/>
      <c r="F29" s="142"/>
    </row>
    <row r="30" spans="1:6" ht="13.5">
      <c r="A30" s="19">
        <v>7</v>
      </c>
      <c r="B30" s="133"/>
      <c r="C30" s="133"/>
      <c r="D30" s="133"/>
      <c r="E30" s="133"/>
      <c r="F30" s="142"/>
    </row>
    <row r="31" spans="1:6" ht="14.25" thickBot="1">
      <c r="A31" s="20">
        <v>8</v>
      </c>
      <c r="B31" s="137"/>
      <c r="C31" s="137"/>
      <c r="D31" s="137"/>
      <c r="E31" s="137"/>
      <c r="F31" s="141"/>
    </row>
    <row r="32" ht="14.25" thickTop="1"/>
  </sheetData>
  <sheetProtection/>
  <mergeCells count="43">
    <mergeCell ref="E10:F10"/>
    <mergeCell ref="H10:I10"/>
    <mergeCell ref="A1:M1"/>
    <mergeCell ref="E2:I2"/>
    <mergeCell ref="E3:F3"/>
    <mergeCell ref="H3:I3"/>
    <mergeCell ref="E4:F4"/>
    <mergeCell ref="H4:I4"/>
    <mergeCell ref="E5:F5"/>
    <mergeCell ref="H5:I5"/>
    <mergeCell ref="H6:I6"/>
    <mergeCell ref="E7:F7"/>
    <mergeCell ref="H7:I7"/>
    <mergeCell ref="E8:F8"/>
    <mergeCell ref="H8:I8"/>
    <mergeCell ref="E9:F9"/>
    <mergeCell ref="H9:I9"/>
    <mergeCell ref="E6:F6"/>
    <mergeCell ref="E18:F18"/>
    <mergeCell ref="H18:I18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B31:F31"/>
    <mergeCell ref="B29:F29"/>
    <mergeCell ref="B30:F30"/>
    <mergeCell ref="B27:F27"/>
    <mergeCell ref="B28:F28"/>
    <mergeCell ref="B23:F23"/>
    <mergeCell ref="B24:F24"/>
    <mergeCell ref="B25:F25"/>
    <mergeCell ref="B26:F26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tsunoka</dc:creator>
  <cp:keywords/>
  <dc:description/>
  <cp:lastModifiedBy>toshihiro kimura</cp:lastModifiedBy>
  <cp:lastPrinted>2015-09-04T22:01:42Z</cp:lastPrinted>
  <dcterms:created xsi:type="dcterms:W3CDTF">2015-06-17T20:32:38Z</dcterms:created>
  <dcterms:modified xsi:type="dcterms:W3CDTF">2017-07-23T07:16:41Z</dcterms:modified>
  <cp:category/>
  <cp:version/>
  <cp:contentType/>
  <cp:contentStatus/>
</cp:coreProperties>
</file>