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5480" windowHeight="8625" tabRatio="290" activeTab="0"/>
  </bookViews>
  <sheets>
    <sheet name="組分け予定" sheetId="1" r:id="rId1"/>
    <sheet name="日程表" sheetId="2" r:id="rId2"/>
    <sheet name="ルール等" sheetId="3" r:id="rId3"/>
  </sheets>
  <definedNames>
    <definedName name="_xlnm.Print_Area" localSheetId="2">'ルール等'!$A$1:$K$38</definedName>
    <definedName name="_xlnm.Print_Area" localSheetId="0">'組分け予定'!$A$1:$W$52</definedName>
    <definedName name="_xlnm.Print_Area" localSheetId="1">'日程表'!#REF!</definedName>
    <definedName name="_xlnm.Print_Titles" localSheetId="0">'組分け予定'!$1:$2</definedName>
    <definedName name="_xlnm.Print_Titles" localSheetId="1">'日程表'!$1:$5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<sst xmlns="http://schemas.openxmlformats.org/spreadsheetml/2006/main" count="806" uniqueCount="284">
  <si>
    <t>ただし、GKが相手側コートにてプレーする場合は適用されない。</t>
  </si>
  <si>
    <t>４秒ルール：相手側のキックインあるいは間接フリーキックで再開</t>
  </si>
  <si>
    <t>Ｒカードで退場となり、次の試合出場禁止。</t>
  </si>
  <si>
    <t>タイムキーパーは置きません。前後半ともタイムアウト無し。</t>
  </si>
  <si>
    <t>交代要員はビブス等用意する。スタッフは選手と違う服装で。</t>
  </si>
  <si>
    <t>GKから出たボールは、直接ハーフウェイラインを越えてはいけない</t>
  </si>
  <si>
    <t>ハーフウェイライン上から相手側の間接フリーキック</t>
  </si>
  <si>
    <t>GKへのバックパス禁止</t>
  </si>
  <si>
    <t>ファールの累積はしない</t>
  </si>
  <si>
    <t>第２ペナルティーマークは無し</t>
  </si>
  <si>
    <t>Ｙカード２枚で退場となり、次の試合出場禁止。</t>
  </si>
  <si>
    <t>試合時間</t>
  </si>
  <si>
    <t>ハーフタイムでベンチ交代</t>
  </si>
  <si>
    <t>ベンチ入り人数</t>
  </si>
  <si>
    <t>順位決定</t>
  </si>
  <si>
    <t>（１）勝ち点</t>
  </si>
  <si>
    <t>（２）得失点差</t>
  </si>
  <si>
    <t>（３）総得点</t>
  </si>
  <si>
    <t>（４）当該チームの勝敗</t>
  </si>
  <si>
    <t>※勝ち点：勝＝3　　引分け＝1　　負＝0</t>
  </si>
  <si>
    <t>ルール注意点</t>
  </si>
  <si>
    <t>試合</t>
  </si>
  <si>
    <t>対戦チーム</t>
  </si>
  <si>
    <t>審判</t>
  </si>
  <si>
    <t>勝</t>
  </si>
  <si>
    <t>負</t>
  </si>
  <si>
    <t>得点</t>
  </si>
  <si>
    <t>失点</t>
  </si>
  <si>
    <t>得失差</t>
  </si>
  <si>
    <t>順位</t>
  </si>
  <si>
    <t>決勝リーグ</t>
  </si>
  <si>
    <t>ゴールクリアランスおよびインプレー中でも同じ扱い。</t>
  </si>
  <si>
    <t>上記以外は、フットサル競技規則に準じます。</t>
  </si>
  <si>
    <t>当日会場にて、補足説明を予定しています。
第一試合開始前に、当日の各チーム責任者及び帯同審判の方は出席してください。</t>
  </si>
  <si>
    <t>７ブロック：バーモントカップ予選会ルール説明</t>
  </si>
  <si>
    <t>キックオフ</t>
  </si>
  <si>
    <t>バーモントカップ時程表</t>
  </si>
  <si>
    <t>vs</t>
  </si>
  <si>
    <t>Ａ組</t>
  </si>
  <si>
    <t>分</t>
  </si>
  <si>
    <t>勝点</t>
  </si>
  <si>
    <t>Ｂ組</t>
  </si>
  <si>
    <t>Ｂ</t>
  </si>
  <si>
    <t>Ｃ組</t>
  </si>
  <si>
    <t>Ｄ組</t>
  </si>
  <si>
    <t>Ｅ組</t>
  </si>
  <si>
    <t>Ｆ組</t>
  </si>
  <si>
    <t>Ｇ組</t>
  </si>
  <si>
    <t>Ｈ組</t>
  </si>
  <si>
    <t>Ｉ組</t>
  </si>
  <si>
    <t>Ｊ組</t>
  </si>
  <si>
    <t>Ｋ組</t>
  </si>
  <si>
    <t>Ｌ組</t>
  </si>
  <si>
    <t>A</t>
  </si>
  <si>
    <t>B</t>
  </si>
  <si>
    <t>C</t>
  </si>
  <si>
    <t>D</t>
  </si>
  <si>
    <t>E</t>
  </si>
  <si>
    <t>F</t>
  </si>
  <si>
    <t>G</t>
  </si>
  <si>
    <t>H</t>
  </si>
  <si>
    <t>Ｋ1</t>
  </si>
  <si>
    <t>Ｌ1</t>
  </si>
  <si>
    <t>Ａ</t>
  </si>
  <si>
    <t>Ａ</t>
  </si>
  <si>
    <t>Ｂ</t>
  </si>
  <si>
    <t>Ｂ</t>
  </si>
  <si>
    <t>Ｃ</t>
  </si>
  <si>
    <t>Ｄ</t>
  </si>
  <si>
    <t>Ｄ</t>
  </si>
  <si>
    <t>Ｅ</t>
  </si>
  <si>
    <t>Ｆ</t>
  </si>
  <si>
    <t>Ｇ</t>
  </si>
  <si>
    <t>Ｈ</t>
  </si>
  <si>
    <t>I</t>
  </si>
  <si>
    <t>J</t>
  </si>
  <si>
    <t>I</t>
  </si>
  <si>
    <t>J</t>
  </si>
  <si>
    <t>Ｍ組</t>
  </si>
  <si>
    <t>Ｎ組</t>
  </si>
  <si>
    <t>M1</t>
  </si>
  <si>
    <t>N1</t>
  </si>
  <si>
    <t>４１チーム参加：各組上位２チーム二次リーグへ</t>
  </si>
  <si>
    <t>★バーモントカップ2014★昨年度上位４チームシード</t>
  </si>
  <si>
    <t>大岡山ＦＣ</t>
  </si>
  <si>
    <t>ＳＤＳＣ</t>
  </si>
  <si>
    <t>ＦＣ　　ＯＣＨＩＳＡＮ</t>
  </si>
  <si>
    <t>渋谷東部ＪＦＣ</t>
  </si>
  <si>
    <t>トラストユナイテッドＦＣ</t>
  </si>
  <si>
    <t>五本木ＦＣ</t>
  </si>
  <si>
    <t>ＦＣ目黒原町</t>
  </si>
  <si>
    <t>月光原ＳＣ</t>
  </si>
  <si>
    <t>ＦＣ新宿内藤</t>
  </si>
  <si>
    <t>猿楽ＦＣ</t>
  </si>
  <si>
    <t>烏森ＳＣ</t>
  </si>
  <si>
    <t>不動ＳＣ</t>
  </si>
  <si>
    <t>ＦＣトリプレッタ渋谷ＪｒＢ</t>
  </si>
  <si>
    <t>ＦＣグラスルーツ</t>
  </si>
  <si>
    <t>落一小ドリームス</t>
  </si>
  <si>
    <t>鷹の子ＳＣ　　Ｂ</t>
  </si>
  <si>
    <t>ＦＣ上目黒</t>
  </si>
  <si>
    <t>自由が丘ＳＣ</t>
  </si>
  <si>
    <t>ソレイユＦＣ</t>
  </si>
  <si>
    <t>落四ＳＣ</t>
  </si>
  <si>
    <t>渋谷セントラルＳＣ</t>
  </si>
  <si>
    <t>ラスカル千駄木</t>
  </si>
  <si>
    <t>ＦＣトリプレッタ渋谷Ｊｒ</t>
  </si>
  <si>
    <t>油面ＳＣ</t>
  </si>
  <si>
    <t>戸山ＳＣ</t>
  </si>
  <si>
    <t>新宿ＦＣ</t>
  </si>
  <si>
    <t>ＢＯＮＯＳ　　Ａ</t>
  </si>
  <si>
    <t>ヴィトーリア目黒ＦＣ</t>
  </si>
  <si>
    <t>千駄谷ＳＣ</t>
  </si>
  <si>
    <t>ＦＣ千代田</t>
  </si>
  <si>
    <t>菅刈ＳＣ</t>
  </si>
  <si>
    <t>ＦＣ落合</t>
  </si>
  <si>
    <t>鷹の子ＳＣ　　Ａ</t>
  </si>
  <si>
    <t>淀橋ＦＣ</t>
  </si>
  <si>
    <t>本町スポーツ少年団</t>
  </si>
  <si>
    <t>金富ＳＣ</t>
  </si>
  <si>
    <t>ＳＫＦＣ　　Ｂ</t>
  </si>
  <si>
    <t>東根ＪＳＣ</t>
  </si>
  <si>
    <t>ＦＣ　　ＷＡＳＥＤＡ</t>
  </si>
  <si>
    <t>戸山公園：Ａコート</t>
  </si>
  <si>
    <t>戸山公園：Bコート</t>
  </si>
  <si>
    <t>ＳＤＳＣ</t>
  </si>
  <si>
    <t>ＦＣグラスルーツ</t>
  </si>
  <si>
    <t>ＦＣ新宿内藤</t>
  </si>
  <si>
    <t>五本木ＦＣ</t>
  </si>
  <si>
    <t>鷹の子ＳＣ　　Ｂ</t>
  </si>
  <si>
    <t>月光原ＳＣ</t>
  </si>
  <si>
    <t>落一小ドリームス</t>
  </si>
  <si>
    <t>ＦＣ目黒原町</t>
  </si>
  <si>
    <t>A</t>
  </si>
  <si>
    <t>C</t>
  </si>
  <si>
    <t>D</t>
  </si>
  <si>
    <t>F</t>
  </si>
  <si>
    <t>J</t>
  </si>
  <si>
    <t>B</t>
  </si>
  <si>
    <t>ソレイユＦＣ</t>
  </si>
  <si>
    <t>落四ＳＣ</t>
  </si>
  <si>
    <t>渋谷セントラルＳＣ</t>
  </si>
  <si>
    <t>ラスカル千駄木</t>
  </si>
  <si>
    <t>I</t>
  </si>
  <si>
    <t>G</t>
  </si>
  <si>
    <t>本町スポーツ少年団</t>
  </si>
  <si>
    <t>金富ＳＣ</t>
  </si>
  <si>
    <t>ＳＫＦＣ　　Ｂ</t>
  </si>
  <si>
    <t>東根ＪＳＣ</t>
  </si>
  <si>
    <t>菅刈ＳＣ</t>
  </si>
  <si>
    <t>ＦＣとんぼ</t>
  </si>
  <si>
    <t>ＦＣトリプレッタ渋谷Ｊｒ</t>
  </si>
  <si>
    <t>油面ＳＣ</t>
  </si>
  <si>
    <t>戸山ＳＣ</t>
  </si>
  <si>
    <t>新宿ＦＣ</t>
  </si>
  <si>
    <t>ＦＣ落合</t>
  </si>
  <si>
    <t>鷹の子ＳＣ　　Ａ</t>
  </si>
  <si>
    <t>淀橋ＦＣ</t>
  </si>
  <si>
    <t>中目黒G：Bコート</t>
  </si>
  <si>
    <t>中目黒G：Cコート</t>
  </si>
  <si>
    <t>開場　８：0０　　設営　８：0０～</t>
  </si>
  <si>
    <t>赤文字が変更点・再変更点です</t>
  </si>
  <si>
    <r>
      <t>キックオフから直接ゴールを狙ってはいけない。</t>
    </r>
    <r>
      <rPr>
        <sz val="12"/>
        <color indexed="10"/>
        <rFont val="ＭＳ Ｐゴシック"/>
        <family val="3"/>
      </rPr>
      <t>→相手のゴールクリアランスから再開する。</t>
    </r>
  </si>
  <si>
    <r>
      <t>GKから出たボールは（ゴールクリアランスおよびインプレー中でも）</t>
    </r>
    <r>
      <rPr>
        <sz val="12"/>
        <color indexed="10"/>
        <rFont val="ＭＳ Ｐゴシック"/>
        <family val="3"/>
      </rPr>
      <t>相手選手に触れなければゴールキーパーに返すことはできない。ゴールキーパーが触れた場合、その地点から相手側に間接フリーキックが与えられる。</t>
    </r>
    <r>
      <rPr>
        <sz val="12"/>
        <rFont val="ＭＳ Ｐゴシック"/>
        <family val="3"/>
      </rPr>
      <t xml:space="preserve">
ただしその地点がペナルティ−エリア内の場合は、GKが触れた所に最も近いペナルティ−エリアライン上から間接フリーキックを行う</t>
    </r>
  </si>
  <si>
    <t>ピッチ・ボール等</t>
  </si>
  <si>
    <t>ピッチは、中央大会は３２ｍ×１６ｍだが、第7ブロックは、試合会場にあわせる。</t>
  </si>
  <si>
    <r>
      <t>センターサークル</t>
    </r>
    <r>
      <rPr>
        <sz val="12"/>
        <color indexed="36"/>
        <rFont val="ＭＳ Ｐゴシック"/>
        <family val="3"/>
      </rPr>
      <t>半径２．５ｍ</t>
    </r>
    <r>
      <rPr>
        <sz val="12"/>
        <color indexed="10"/>
        <rFont val="ＭＳ Ｐゴシック"/>
        <family val="3"/>
      </rPr>
      <t>　　ペナルティマーク</t>
    </r>
    <r>
      <rPr>
        <sz val="12"/>
        <color indexed="36"/>
        <rFont val="ＭＳ Ｐゴシック"/>
        <family val="3"/>
      </rPr>
      <t>５ｍ</t>
    </r>
    <r>
      <rPr>
        <sz val="12"/>
        <color indexed="10"/>
        <rFont val="ＭＳ Ｐゴシック"/>
        <family val="3"/>
      </rPr>
      <t>　</t>
    </r>
  </si>
  <si>
    <r>
      <t>交代ゾーン　</t>
    </r>
    <r>
      <rPr>
        <sz val="12"/>
        <color indexed="36"/>
        <rFont val="ＭＳ Ｐゴシック"/>
        <family val="3"/>
      </rPr>
      <t>５ｍ</t>
    </r>
    <r>
      <rPr>
        <sz val="12"/>
        <color indexed="10"/>
        <rFont val="ＭＳ Ｐゴシック"/>
        <family val="3"/>
      </rPr>
      <t>　　　フリーキック・キックイン・コーナーキックも</t>
    </r>
    <r>
      <rPr>
        <sz val="12"/>
        <color indexed="36"/>
        <rFont val="ＭＳ Ｐゴシック"/>
        <family val="3"/>
      </rPr>
      <t>５ｍ</t>
    </r>
    <r>
      <rPr>
        <sz val="12"/>
        <color indexed="10"/>
        <rFont val="ＭＳ Ｐゴシック"/>
        <family val="3"/>
      </rPr>
      <t>はなれる。</t>
    </r>
  </si>
  <si>
    <t>ボールは、フットサル用の３号ボールを使用する。</t>
  </si>
  <si>
    <t>両チームで話し合いの上、主審・副審を決めてください</t>
  </si>
  <si>
    <t>決勝リーグは、本部ですべて行います。</t>
  </si>
  <si>
    <t>●</t>
  </si>
  <si>
    <r>
      <t>７ー</t>
    </r>
    <r>
      <rPr>
        <sz val="12"/>
        <color indexed="10"/>
        <rFont val="ＭＳ Ｐゴシック"/>
        <family val="3"/>
      </rPr>
      <t>２</t>
    </r>
    <r>
      <rPr>
        <sz val="12"/>
        <rFont val="ＭＳ Ｐゴシック"/>
        <family val="3"/>
      </rPr>
      <t>ー７　のランニングタイム</t>
    </r>
  </si>
  <si>
    <t>（５）コイントス</t>
  </si>
  <si>
    <t>キックイン・ゴールクリアランス・コーナーキック・フリーキック</t>
  </si>
  <si>
    <t>GKのプレー</t>
  </si>
  <si>
    <t>★</t>
  </si>
  <si>
    <r>
      <t>選手は</t>
    </r>
    <r>
      <rPr>
        <sz val="12"/>
        <color indexed="10"/>
        <rFont val="ＭＳ Ｐゴシック"/>
        <family val="3"/>
      </rPr>
      <t>第７ブロック大会までは４種サッカー登録を行った選手はすべてベンチ入りできる。</t>
    </r>
  </si>
  <si>
    <r>
      <t>スタッフは</t>
    </r>
    <r>
      <rPr>
        <sz val="12"/>
        <color indexed="10"/>
        <rFont val="ＭＳ Ｐゴシック"/>
        <family val="3"/>
      </rPr>
      <t>２名以上</t>
    </r>
    <r>
      <rPr>
        <sz val="12"/>
        <rFont val="ＭＳ Ｐゴシック"/>
        <family val="3"/>
      </rPr>
      <t>3名まで。</t>
    </r>
  </si>
  <si>
    <t>フットサル登録は今年度から必要なくなりました。　サッカーの４種登録の選手証を提示下さい。</t>
  </si>
  <si>
    <t>２次リーグ２０チーム：各組上位１チーム決勝リーグへ</t>
  </si>
  <si>
    <t>渋谷東部ＪＦＣ</t>
  </si>
  <si>
    <t>ＦＣトリプレッタ渋谷ＪｒＢ</t>
  </si>
  <si>
    <t>大岡山ＦＣ</t>
  </si>
  <si>
    <t>不動ＳＣ</t>
  </si>
  <si>
    <t>E</t>
  </si>
  <si>
    <t>H</t>
  </si>
  <si>
    <t>vs</t>
  </si>
  <si>
    <t>開場　１２：0０　　設営　１２：0０～</t>
  </si>
  <si>
    <t>暁星小学校：Ａコート</t>
  </si>
  <si>
    <t>暁星小学校：Bコート</t>
  </si>
  <si>
    <t>開場　１２：３０　　設営　１２：２０～</t>
  </si>
  <si>
    <t>B</t>
  </si>
  <si>
    <t>G</t>
  </si>
  <si>
    <t>I</t>
  </si>
  <si>
    <t>ＢＯＮＯＳ　　Ａ</t>
  </si>
  <si>
    <t>I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</si>
  <si>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</si>
  <si>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</si>
  <si>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</si>
  <si>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</si>
  <si>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</si>
  <si>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</si>
  <si>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</si>
  <si>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</si>
  <si>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</si>
  <si>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</si>
  <si>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M1</t>
  </si>
  <si>
    <t>N1</t>
  </si>
  <si>
    <t>M3</t>
  </si>
  <si>
    <t>N3</t>
  </si>
  <si>
    <t>M5</t>
  </si>
  <si>
    <t>N5</t>
  </si>
  <si>
    <t>M7</t>
  </si>
  <si>
    <t>N7</t>
  </si>
  <si>
    <t>M9</t>
  </si>
  <si>
    <t>M10</t>
  </si>
  <si>
    <t>M2</t>
  </si>
  <si>
    <t>N2</t>
  </si>
  <si>
    <t>M4</t>
  </si>
  <si>
    <t>N4</t>
  </si>
  <si>
    <t>M6</t>
  </si>
  <si>
    <t>N6</t>
  </si>
  <si>
    <t>M8</t>
  </si>
  <si>
    <t>N8</t>
  </si>
  <si>
    <t>N10</t>
  </si>
  <si>
    <t>開場　９：００　　設営　８：３０～</t>
  </si>
  <si>
    <t>代々木フットサルコート：Ａコート</t>
  </si>
  <si>
    <t>代々木フットサルコート：Bコート</t>
  </si>
  <si>
    <t>開場　９：００　　設営　９：００～</t>
  </si>
  <si>
    <t>10;00</t>
  </si>
  <si>
    <t>決勝</t>
  </si>
  <si>
    <t>代々木フットサルコート：Cコート</t>
  </si>
  <si>
    <t>代々木フットサルコート：Dコート</t>
  </si>
  <si>
    <t>フットサル交流大会</t>
  </si>
  <si>
    <t>フットサル交流大会</t>
  </si>
  <si>
    <t>本部</t>
  </si>
  <si>
    <t>ＳＫＦＣ　Ａ</t>
  </si>
  <si>
    <t>自由が丘ＳＣ</t>
  </si>
  <si>
    <t>K1</t>
  </si>
  <si>
    <t>K3</t>
  </si>
  <si>
    <t>K5</t>
  </si>
  <si>
    <t>K7</t>
  </si>
  <si>
    <t>K9</t>
  </si>
  <si>
    <t>K2</t>
  </si>
  <si>
    <t>K4</t>
  </si>
  <si>
    <t>K6</t>
  </si>
  <si>
    <t>K8</t>
  </si>
  <si>
    <t>K10</t>
  </si>
  <si>
    <t>大岡山ＦＣ</t>
  </si>
  <si>
    <t>不動ＳＣ</t>
  </si>
  <si>
    <t>予選一・二次リーグ試合は７－２－７のランニングタイム</t>
  </si>
  <si>
    <t>２次リーグまで、各チーム、フットサルを理解されている帯同審判でお願いします。</t>
  </si>
  <si>
    <t>ＦＣ千代田</t>
  </si>
  <si>
    <t>ＢＯＮＯＳ　Ｂ</t>
  </si>
  <si>
    <t>ＳＣシクス</t>
  </si>
  <si>
    <t>ＳＫＦＣ　Ａ</t>
  </si>
  <si>
    <t>ＦＣ　　ＷＡＳＥＤＡ</t>
  </si>
  <si>
    <t>ＦＣ　ＷＡＳＥＤＡ</t>
  </si>
  <si>
    <t>ＢＯＮＯＳ　Ａ</t>
  </si>
  <si>
    <t>ＳＫＦＣ　Ｂ</t>
  </si>
  <si>
    <t>ＦＣとんぼ</t>
  </si>
  <si>
    <t>ＦＣとんぼ</t>
  </si>
  <si>
    <t>ＢＯＮＯＳ　Ａ</t>
  </si>
  <si>
    <t>ＦＣ　ＷＡＳＥＤＡ</t>
  </si>
  <si>
    <t>鷹の子ＳＣ　Ａ</t>
  </si>
  <si>
    <t>鷹の子ＳＣ　Ａ</t>
  </si>
  <si>
    <t>ＳＫＦＣ　Ａ</t>
  </si>
  <si>
    <t>ＳＫＦＣ　Ａ</t>
  </si>
  <si>
    <t>ＦＣ新宿内藤</t>
  </si>
  <si>
    <t>ＦＣトリプレッタ渋谷Ｊｒ</t>
  </si>
  <si>
    <t>ＦＣトリプレッタ渋谷Ｊｒ</t>
  </si>
  <si>
    <t>ＢＯＮＯＳ　Ｂ</t>
  </si>
  <si>
    <t>ＢＯＮＯＳ　Ｂ</t>
  </si>
  <si>
    <t>ＦＣとんぼ</t>
  </si>
  <si>
    <t>ヴィトーリア目黒ＦＣ</t>
  </si>
  <si>
    <t>ＳＣシクス</t>
  </si>
  <si>
    <t>ＳＣシクス</t>
  </si>
  <si>
    <t>ＦＣ　ＷＡＳＥＤＡ</t>
  </si>
  <si>
    <t>大岡山ＦＣ</t>
  </si>
  <si>
    <t>不動ＳＣ</t>
  </si>
  <si>
    <t>ＢＯＮＯＳ　Ｂ</t>
  </si>
  <si>
    <t>ＢＯＮＯＳ　Ａ</t>
  </si>
  <si>
    <t>ヴィトーリア目黒ＦＣ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</si>
</sst>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＜&quot;General&quot;＞&quot;"/>
    <numFmt numFmtId="177" formatCode="&quot;【&quot;General&quot;】&quot;"/>
    <numFmt numFmtId="178" formatCode="&quot;（&quot;General&quot;）&quot;"/>
    <numFmt numFmtId="179" formatCode="m&quot;月&quot;d&quot;日現在&quot;"/>
    <numFmt numFmtId="180" formatCode="&quot;&lt;&quot;General&quot;&gt;&quot;"/>
    <numFmt numFmtId="181" formatCode="&quot;&lt;&quot;General&quot;&gt;試合&quot;"/>
    <numFmt numFmtId="182" formatCode="General&quot;分ハーフ&quot;"/>
    <numFmt numFmtId="183" formatCode="General&quot;分half&quot;"/>
    <numFmt numFmtId="184" formatCode="&quot;【&quot;General&quot;】試合&quot;"/>
    <numFmt numFmtId="185" formatCode="&quot;（&quot;General&quot;）試合&quot;"/>
    <numFmt numFmtId="186" formatCode="\+#,##0;[Red]\-#,##0"/>
    <numFmt numFmtId="187" formatCode="&quot;M&quot;General"/>
    <numFmt numFmtId="188" formatCode="m&quot;月&quot;d&quot;日現在&quot;;@"/>
    <numFmt numFmtId="189" formatCode="0_ ;[Red]\-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5"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HGP創英角ｺﾞｼｯｸUB"/>
      <family val="3"/>
    </font>
    <font>
      <sz val="12"/>
      <name val="HGP創英角ｺﾞｼｯｸUB"/>
      <family val="3"/>
    </font>
    <font>
      <sz val="14"/>
      <name val="HGS創英角ｺﾞｼｯｸUB"/>
      <family val="3"/>
    </font>
    <font>
      <sz val="18"/>
      <name val="HGS創英角ｺﾞｼｯｸUB"/>
      <family val="3"/>
    </font>
    <font>
      <sz val="16"/>
      <color indexed="10"/>
      <name val="HGS創英角ｺﾞｼｯｸUB"/>
      <family val="3"/>
    </font>
    <font>
      <sz val="6"/>
      <name val="Osaka"/>
      <family val="3"/>
    </font>
    <font>
      <sz val="20"/>
      <color indexed="12"/>
      <name val="HG創英角ｺﾞｼｯｸUB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9"/>
      <name val="HGS創英角ｺﾞｼｯｸUB"/>
      <family val="3"/>
    </font>
    <font>
      <sz val="26"/>
      <color indexed="12"/>
      <name val="HGS創英角ｺﾞｼｯｸUB"/>
      <family val="3"/>
    </font>
    <font>
      <sz val="10"/>
      <color indexed="9"/>
      <name val="ＭＳ Ｐゴシック"/>
      <family val="3"/>
    </font>
    <font>
      <sz val="11"/>
      <name val="ＭＳ Ｐゴシック"/>
      <family val="3"/>
    </font>
    <font>
      <sz val="14"/>
      <color indexed="12"/>
      <name val="HGS創英角ｺﾞｼｯｸUB"/>
      <family val="3"/>
    </font>
    <font>
      <sz val="14"/>
      <name val="HGP創英角ｺﾞｼｯｸUB"/>
      <family val="3"/>
    </font>
    <font>
      <sz val="11"/>
      <name val="HGP創英角ｺﾞｼｯｸUB"/>
      <family val="3"/>
    </font>
    <font>
      <b/>
      <sz val="11"/>
      <color indexed="17"/>
      <name val="HGP創英角ｺﾞｼｯｸUB"/>
      <family val="3"/>
    </font>
    <font>
      <b/>
      <sz val="10"/>
      <color indexed="17"/>
      <name val="HGP創英角ｺﾞｼｯｸUB"/>
      <family val="3"/>
    </font>
    <font>
      <b/>
      <sz val="11"/>
      <color indexed="11"/>
      <name val="HGP創英角ｺﾞｼｯｸUB"/>
      <family val="3"/>
    </font>
    <font>
      <b/>
      <sz val="10"/>
      <color indexed="11"/>
      <name val="HGP創英角ｺﾞｼｯｸUB"/>
      <family val="3"/>
    </font>
    <font>
      <sz val="16"/>
      <name val="HGS創英角ｺﾞｼｯｸUB"/>
      <family val="3"/>
    </font>
    <font>
      <b/>
      <sz val="12"/>
      <name val="HGP創英角ｺﾞｼｯｸUB"/>
      <family val="3"/>
    </font>
    <font>
      <b/>
      <sz val="10"/>
      <name val="HGP創英角ｺﾞｼｯｸUB"/>
      <family val="3"/>
    </font>
    <font>
      <b/>
      <sz val="11"/>
      <name val="HGP創英角ｺﾞｼｯｸUB"/>
      <family val="3"/>
    </font>
    <font>
      <sz val="14"/>
      <color indexed="48"/>
      <name val="HGS創英角ｺﾞｼｯｸUB"/>
      <family val="3"/>
    </font>
    <font>
      <sz val="12"/>
      <color indexed="10"/>
      <name val="ＭＳ Ｐゴシック"/>
      <family val="3"/>
    </font>
    <font>
      <sz val="12"/>
      <color indexed="36"/>
      <name val="ＭＳ Ｐゴシック"/>
      <family val="3"/>
    </font>
    <font>
      <b/>
      <sz val="12"/>
      <color indexed="48"/>
      <name val="ＭＳ Ｐゴシック"/>
      <family val="3"/>
    </font>
    <font>
      <sz val="12"/>
      <color indexed="48"/>
      <name val="ＭＳ Ｐゴシック"/>
      <family val="3"/>
    </font>
    <font>
      <b/>
      <sz val="12"/>
      <color indexed="10"/>
      <name val="HG創英角ｺﾞｼｯｸUB"/>
      <family val="3"/>
    </font>
    <font>
      <b/>
      <sz val="10"/>
      <color indexed="10"/>
      <name val="HG創英角ｺﾞｼｯｸUB"/>
      <family val="3"/>
    </font>
    <font>
      <sz val="12"/>
      <name val="HG創英角ｺﾞｼｯｸUB"/>
      <family val="3"/>
    </font>
    <font>
      <sz val="14"/>
      <name val="HG創英角ｺﾞｼｯｸUB"/>
      <family val="3"/>
    </font>
    <font>
      <b/>
      <sz val="12"/>
      <color indexed="53"/>
      <name val="HG創英角ｺﾞｼｯｸUB"/>
      <family val="3"/>
    </font>
    <font>
      <b/>
      <sz val="10"/>
      <color indexed="53"/>
      <name val="HG創英角ｺﾞｼｯｸUB"/>
      <family val="3"/>
    </font>
    <font>
      <b/>
      <sz val="11"/>
      <color indexed="48"/>
      <name val="HG創英角ｺﾞｼｯｸUB"/>
      <family val="3"/>
    </font>
    <font>
      <b/>
      <sz val="10"/>
      <color indexed="48"/>
      <name val="HG創英角ｺﾞｼｯｸUB"/>
      <family val="3"/>
    </font>
    <font>
      <b/>
      <sz val="11"/>
      <color indexed="12"/>
      <name val="HG創英角ｺﾞｼｯｸUB"/>
      <family val="3"/>
    </font>
    <font>
      <b/>
      <sz val="10"/>
      <color indexed="12"/>
      <name val="HG創英角ｺﾞｼｯｸUB"/>
      <family val="3"/>
    </font>
    <font>
      <b/>
      <sz val="11"/>
      <color indexed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0"/>
      <name val="Cambria"/>
      <family val="3"/>
    </font>
    <font>
      <sz val="12"/>
      <name val="Cambria"/>
      <family val="3"/>
    </font>
    <font>
      <sz val="11"/>
      <color rgb="FFFF0000"/>
      <name val="HGP創英角ｺﾞｼｯｸUB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6" tint="0.39998000860214233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71" fillId="29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0" borderId="4" applyNumberFormat="0" applyAlignment="0" applyProtection="0"/>
    <xf numFmtId="0" fontId="2" fillId="0" borderId="0" applyNumberFormat="0" applyFill="0" applyBorder="0" applyAlignment="0" applyProtection="0"/>
    <xf numFmtId="0" fontId="80" fillId="31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82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20" fontId="5" fillId="0" borderId="10" xfId="0" applyNumberFormat="1" applyFont="1" applyFill="1" applyBorder="1" applyAlignment="1">
      <alignment horizontal="center" vertical="center" shrinkToFit="1"/>
    </xf>
    <xf numFmtId="187" fontId="5" fillId="0" borderId="1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87" fontId="5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2" xfId="0" applyFont="1" applyFill="1" applyBorder="1" applyAlignment="1" applyProtection="1">
      <alignment horizontal="distributed" vertical="center" shrinkToFit="1"/>
      <protection locked="0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7" fillId="0" borderId="16" xfId="0" applyFont="1" applyFill="1" applyBorder="1" applyAlignment="1" applyProtection="1">
      <alignment horizontal="distributed" vertical="center" shrinkToFit="1"/>
      <protection locked="0"/>
    </xf>
    <xf numFmtId="0" fontId="21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 applyProtection="1">
      <alignment horizontal="distributed" vertical="center" shrinkToFit="1"/>
      <protection locked="0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distributed" vertical="center" shrinkToFit="1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89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189" fontId="21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0" fontId="5" fillId="0" borderId="24" xfId="0" applyNumberFormat="1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distributed" vertical="center" shrinkToFit="1"/>
      <protection locked="0"/>
    </xf>
    <xf numFmtId="0" fontId="21" fillId="0" borderId="30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189" fontId="21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 shrinkToFit="1"/>
    </xf>
    <xf numFmtId="0" fontId="28" fillId="0" borderId="35" xfId="0" applyFont="1" applyFill="1" applyBorder="1" applyAlignment="1">
      <alignment horizontal="center" vertical="center" shrinkToFit="1"/>
    </xf>
    <xf numFmtId="0" fontId="29" fillId="0" borderId="36" xfId="0" applyFont="1" applyFill="1" applyBorder="1" applyAlignment="1">
      <alignment horizontal="center" vertical="center" shrinkToFit="1"/>
    </xf>
    <xf numFmtId="0" fontId="28" fillId="0" borderId="37" xfId="0" applyFont="1" applyFill="1" applyBorder="1" applyAlignment="1">
      <alignment horizontal="center" vertical="center" shrinkToFit="1"/>
    </xf>
    <xf numFmtId="0" fontId="29" fillId="0" borderId="38" xfId="0" applyFont="1" applyFill="1" applyBorder="1" applyAlignment="1">
      <alignment horizontal="center" vertical="center" shrinkToFit="1"/>
    </xf>
    <xf numFmtId="0" fontId="28" fillId="0" borderId="39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9" fillId="0" borderId="40" xfId="0" applyFont="1" applyFill="1" applyBorder="1" applyAlignment="1">
      <alignment horizontal="center" vertical="center" shrinkToFit="1"/>
    </xf>
    <xf numFmtId="0" fontId="28" fillId="0" borderId="41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13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 shrinkToFit="1"/>
    </xf>
    <xf numFmtId="0" fontId="21" fillId="0" borderId="48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50" xfId="0" applyFont="1" applyFill="1" applyBorder="1" applyAlignment="1">
      <alignment horizontal="center" vertical="center" shrinkToFit="1"/>
    </xf>
    <xf numFmtId="0" fontId="21" fillId="0" borderId="51" xfId="0" applyFont="1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 shrinkToFit="1"/>
    </xf>
    <xf numFmtId="0" fontId="21" fillId="0" borderId="54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shrinkToFit="1"/>
    </xf>
    <xf numFmtId="0" fontId="21" fillId="0" borderId="56" xfId="0" applyFont="1" applyFill="1" applyBorder="1" applyAlignment="1">
      <alignment horizontal="center" vertical="center" shrinkToFit="1"/>
    </xf>
    <xf numFmtId="0" fontId="21" fillId="0" borderId="57" xfId="0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/>
    </xf>
    <xf numFmtId="189" fontId="21" fillId="0" borderId="54" xfId="0" applyNumberFormat="1" applyFont="1" applyFill="1" applyBorder="1" applyAlignment="1">
      <alignment horizontal="center" vertical="center" shrinkToFit="1"/>
    </xf>
    <xf numFmtId="189" fontId="21" fillId="0" borderId="56" xfId="0" applyNumberFormat="1" applyFont="1" applyFill="1" applyBorder="1" applyAlignment="1">
      <alignment horizontal="center" vertical="center" shrinkToFit="1"/>
    </xf>
    <xf numFmtId="189" fontId="21" fillId="0" borderId="46" xfId="0" applyNumberFormat="1" applyFont="1" applyFill="1" applyBorder="1" applyAlignment="1">
      <alignment horizontal="center" vertical="center" shrinkToFit="1"/>
    </xf>
    <xf numFmtId="0" fontId="21" fillId="0" borderId="60" xfId="0" applyFont="1" applyFill="1" applyBorder="1" applyAlignment="1">
      <alignment horizontal="center" vertical="center" shrinkToFit="1"/>
    </xf>
    <xf numFmtId="0" fontId="21" fillId="0" borderId="61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21" fillId="0" borderId="59" xfId="0" applyFont="1" applyFill="1" applyBorder="1" applyAlignment="1">
      <alignment horizontal="center" vertical="center"/>
    </xf>
    <xf numFmtId="189" fontId="21" fillId="0" borderId="61" xfId="0" applyNumberFormat="1" applyFont="1" applyFill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46" xfId="0" applyFont="1" applyFill="1" applyBorder="1" applyAlignment="1" applyProtection="1">
      <alignment horizontal="distributed" vertical="center" shrinkToFit="1"/>
      <protection locked="0"/>
    </xf>
    <xf numFmtId="0" fontId="35" fillId="0" borderId="34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7" fillId="0" borderId="63" xfId="0" applyFont="1" applyBorder="1" applyAlignment="1">
      <alignment vertical="center"/>
    </xf>
    <xf numFmtId="0" fontId="35" fillId="0" borderId="36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6" fillId="0" borderId="37" xfId="0" applyFont="1" applyFill="1" applyBorder="1" applyAlignment="1">
      <alignment horizontal="center" vertical="center" shrinkToFit="1"/>
    </xf>
    <xf numFmtId="0" fontId="37" fillId="0" borderId="50" xfId="0" applyFont="1" applyBorder="1" applyAlignment="1">
      <alignment vertical="center"/>
    </xf>
    <xf numFmtId="0" fontId="35" fillId="0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 shrinkToFit="1"/>
    </xf>
    <xf numFmtId="0" fontId="37" fillId="0" borderId="64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distributed" vertical="center" shrinkToFit="1"/>
      <protection locked="0"/>
    </xf>
    <xf numFmtId="0" fontId="38" fillId="0" borderId="65" xfId="0" applyFont="1" applyBorder="1" applyAlignment="1">
      <alignment vertical="center"/>
    </xf>
    <xf numFmtId="0" fontId="38" fillId="0" borderId="66" xfId="0" applyFont="1" applyBorder="1" applyAlignment="1">
      <alignment vertical="center"/>
    </xf>
    <xf numFmtId="0" fontId="38" fillId="0" borderId="58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38" fillId="32" borderId="65" xfId="0" applyFont="1" applyFill="1" applyBorder="1" applyAlignment="1">
      <alignment vertical="center"/>
    </xf>
    <xf numFmtId="0" fontId="38" fillId="32" borderId="66" xfId="0" applyFont="1" applyFill="1" applyBorder="1" applyAlignment="1">
      <alignment vertical="center"/>
    </xf>
    <xf numFmtId="0" fontId="38" fillId="32" borderId="58" xfId="0" applyFont="1" applyFill="1" applyBorder="1" applyAlignment="1">
      <alignment vertical="center"/>
    </xf>
    <xf numFmtId="0" fontId="45" fillId="0" borderId="67" xfId="0" applyFont="1" applyFill="1" applyBorder="1" applyAlignment="1">
      <alignment vertical="center" shrinkToFit="1"/>
    </xf>
    <xf numFmtId="0" fontId="45" fillId="0" borderId="68" xfId="0" applyFont="1" applyFill="1" applyBorder="1" applyAlignment="1">
      <alignment vertical="center" shrinkToFit="1"/>
    </xf>
    <xf numFmtId="0" fontId="37" fillId="0" borderId="12" xfId="0" applyFont="1" applyBorder="1" applyAlignment="1">
      <alignment vertical="center"/>
    </xf>
    <xf numFmtId="0" fontId="45" fillId="0" borderId="17" xfId="0" applyFont="1" applyFill="1" applyBorder="1" applyAlignment="1">
      <alignment vertical="center" shrinkToFit="1"/>
    </xf>
    <xf numFmtId="0" fontId="45" fillId="0" borderId="69" xfId="0" applyFont="1" applyFill="1" applyBorder="1" applyAlignment="1">
      <alignment vertical="center" shrinkToFit="1"/>
    </xf>
    <xf numFmtId="0" fontId="45" fillId="0" borderId="19" xfId="0" applyFont="1" applyFill="1" applyBorder="1" applyAlignment="1">
      <alignment vertical="center" shrinkToFit="1"/>
    </xf>
    <xf numFmtId="0" fontId="45" fillId="0" borderId="70" xfId="0" applyFont="1" applyFill="1" applyBorder="1" applyAlignment="1">
      <alignment vertical="center" shrinkToFit="1"/>
    </xf>
    <xf numFmtId="0" fontId="6" fillId="0" borderId="55" xfId="0" applyFont="1" applyBorder="1" applyAlignment="1">
      <alignment horizontal="distributed" vertical="center" shrinkToFit="1"/>
    </xf>
    <xf numFmtId="0" fontId="7" fillId="0" borderId="56" xfId="0" applyFont="1" applyBorder="1" applyAlignment="1">
      <alignment horizontal="distributed" vertical="center" shrinkToFit="1"/>
    </xf>
    <xf numFmtId="180" fontId="5" fillId="0" borderId="55" xfId="0" applyNumberFormat="1" applyFont="1" applyFill="1" applyBorder="1" applyAlignment="1">
      <alignment horizontal="center" vertical="center" shrinkToFit="1"/>
    </xf>
    <xf numFmtId="181" fontId="5" fillId="0" borderId="56" xfId="0" applyNumberFormat="1" applyFont="1" applyFill="1" applyBorder="1" applyAlignment="1">
      <alignment horizontal="center" vertical="center" shrinkToFit="1"/>
    </xf>
    <xf numFmtId="180" fontId="5" fillId="0" borderId="57" xfId="0" applyNumberFormat="1" applyFont="1" applyFill="1" applyBorder="1" applyAlignment="1">
      <alignment horizontal="center" vertical="center" shrinkToFit="1"/>
    </xf>
    <xf numFmtId="20" fontId="5" fillId="0" borderId="23" xfId="0" applyNumberFormat="1" applyFont="1" applyFill="1" applyBorder="1" applyAlignment="1">
      <alignment horizontal="center" vertical="center" shrinkToFit="1"/>
    </xf>
    <xf numFmtId="187" fontId="5" fillId="0" borderId="71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181" fontId="5" fillId="0" borderId="46" xfId="0" applyNumberFormat="1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180" fontId="5" fillId="0" borderId="0" xfId="0" applyNumberFormat="1" applyFont="1" applyFill="1" applyBorder="1" applyAlignment="1">
      <alignment horizontal="center" vertical="center" shrinkToFit="1"/>
    </xf>
    <xf numFmtId="20" fontId="17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180" fontId="5" fillId="0" borderId="60" xfId="0" applyNumberFormat="1" applyFont="1" applyFill="1" applyBorder="1" applyAlignment="1">
      <alignment horizontal="center" vertical="center" shrinkToFit="1"/>
    </xf>
    <xf numFmtId="180" fontId="5" fillId="0" borderId="30" xfId="0" applyNumberFormat="1" applyFont="1" applyFill="1" applyBorder="1" applyAlignment="1">
      <alignment horizontal="center" vertical="center" shrinkToFit="1"/>
    </xf>
    <xf numFmtId="181" fontId="5" fillId="0" borderId="61" xfId="0" applyNumberFormat="1" applyFont="1" applyFill="1" applyBorder="1" applyAlignment="1">
      <alignment horizontal="center" vertical="center" shrinkToFit="1"/>
    </xf>
    <xf numFmtId="180" fontId="5" fillId="0" borderId="19" xfId="0" applyNumberFormat="1" applyFont="1" applyFill="1" applyBorder="1" applyAlignment="1">
      <alignment horizontal="center" vertical="center" shrinkToFit="1"/>
    </xf>
    <xf numFmtId="187" fontId="5" fillId="0" borderId="23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shrinkToFit="1"/>
    </xf>
    <xf numFmtId="0" fontId="82" fillId="0" borderId="25" xfId="0" applyFont="1" applyFill="1" applyBorder="1" applyAlignment="1">
      <alignment horizontal="center" vertical="center" shrinkToFit="1"/>
    </xf>
    <xf numFmtId="0" fontId="83" fillId="0" borderId="27" xfId="0" applyFont="1" applyFill="1" applyBorder="1" applyAlignment="1">
      <alignment horizontal="center" vertical="center" shrinkToFit="1"/>
    </xf>
    <xf numFmtId="0" fontId="82" fillId="0" borderId="26" xfId="0" applyFont="1" applyFill="1" applyBorder="1" applyAlignment="1">
      <alignment horizontal="center" vertical="center" shrinkToFit="1"/>
    </xf>
    <xf numFmtId="0" fontId="83" fillId="0" borderId="72" xfId="0" applyFont="1" applyFill="1" applyBorder="1" applyAlignment="1">
      <alignment horizontal="center" vertical="center" shrinkToFit="1"/>
    </xf>
    <xf numFmtId="0" fontId="82" fillId="0" borderId="73" xfId="0" applyFont="1" applyFill="1" applyBorder="1" applyAlignment="1">
      <alignment horizontal="center" vertical="center" shrinkToFit="1"/>
    </xf>
    <xf numFmtId="0" fontId="82" fillId="0" borderId="74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20" fontId="5" fillId="13" borderId="10" xfId="0" applyNumberFormat="1" applyFont="1" applyFill="1" applyBorder="1" applyAlignment="1">
      <alignment horizontal="center" vertical="center" shrinkToFit="1"/>
    </xf>
    <xf numFmtId="20" fontId="5" fillId="13" borderId="24" xfId="0" applyNumberFormat="1" applyFont="1" applyFill="1" applyBorder="1" applyAlignment="1">
      <alignment horizontal="center" vertical="center" shrinkToFit="1"/>
    </xf>
    <xf numFmtId="20" fontId="5" fillId="13" borderId="23" xfId="0" applyNumberFormat="1" applyFont="1" applyFill="1" applyBorder="1" applyAlignment="1">
      <alignment horizontal="center" vertical="center" shrinkToFit="1"/>
    </xf>
    <xf numFmtId="0" fontId="5" fillId="13" borderId="25" xfId="0" applyFont="1" applyFill="1" applyBorder="1" applyAlignment="1">
      <alignment horizontal="center" vertical="center" shrinkToFit="1"/>
    </xf>
    <xf numFmtId="0" fontId="0" fillId="13" borderId="27" xfId="0" applyFont="1" applyFill="1" applyBorder="1" applyAlignment="1">
      <alignment horizontal="center" vertical="center" shrinkToFit="1"/>
    </xf>
    <xf numFmtId="0" fontId="5" fillId="13" borderId="26" xfId="0" applyFont="1" applyFill="1" applyBorder="1" applyAlignment="1">
      <alignment horizontal="center" vertical="center" shrinkToFit="1"/>
    </xf>
    <xf numFmtId="0" fontId="5" fillId="12" borderId="26" xfId="0" applyFont="1" applyFill="1" applyBorder="1" applyAlignment="1">
      <alignment horizontal="center" vertical="center" shrinkToFit="1"/>
    </xf>
    <xf numFmtId="0" fontId="5" fillId="12" borderId="25" xfId="0" applyFont="1" applyFill="1" applyBorder="1" applyAlignment="1">
      <alignment horizontal="center" vertical="center" shrinkToFit="1"/>
    </xf>
    <xf numFmtId="0" fontId="84" fillId="0" borderId="4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 shrinkToFit="1"/>
    </xf>
    <xf numFmtId="0" fontId="21" fillId="0" borderId="76" xfId="0" applyFont="1" applyFill="1" applyBorder="1" applyAlignment="1">
      <alignment horizontal="center" vertical="center" shrinkToFit="1"/>
    </xf>
    <xf numFmtId="0" fontId="21" fillId="0" borderId="77" xfId="0" applyFont="1" applyFill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0" fontId="21" fillId="0" borderId="79" xfId="0" applyFont="1" applyFill="1" applyBorder="1" applyAlignment="1">
      <alignment horizontal="center" vertical="center" shrinkToFit="1"/>
    </xf>
    <xf numFmtId="0" fontId="21" fillId="0" borderId="80" xfId="0" applyFont="1" applyFill="1" applyBorder="1" applyAlignment="1">
      <alignment horizontal="center" vertical="center" shrinkToFit="1"/>
    </xf>
    <xf numFmtId="0" fontId="21" fillId="0" borderId="81" xfId="0" applyFont="1" applyFill="1" applyBorder="1" applyAlignment="1">
      <alignment horizontal="center" vertical="center" shrinkToFit="1"/>
    </xf>
    <xf numFmtId="0" fontId="21" fillId="0" borderId="82" xfId="0" applyFont="1" applyFill="1" applyBorder="1" applyAlignment="1">
      <alignment horizontal="center" vertical="center" shrinkToFit="1"/>
    </xf>
    <xf numFmtId="0" fontId="21" fillId="0" borderId="83" xfId="0" applyFont="1" applyFill="1" applyBorder="1" applyAlignment="1">
      <alignment horizontal="center" vertical="center" shrinkToFit="1"/>
    </xf>
    <xf numFmtId="0" fontId="21" fillId="0" borderId="84" xfId="0" applyFont="1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 shrinkToFit="1"/>
    </xf>
    <xf numFmtId="0" fontId="21" fillId="0" borderId="86" xfId="0" applyFont="1" applyFill="1" applyBorder="1" applyAlignment="1">
      <alignment horizontal="center" vertical="center" shrinkToFit="1"/>
    </xf>
    <xf numFmtId="0" fontId="21" fillId="0" borderId="78" xfId="0" applyFont="1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21" fillId="0" borderId="87" xfId="0" applyFont="1" applyFill="1" applyBorder="1" applyAlignment="1">
      <alignment horizontal="center" vertical="center" shrinkToFit="1"/>
    </xf>
    <xf numFmtId="0" fontId="21" fillId="0" borderId="88" xfId="0" applyFont="1" applyFill="1" applyBorder="1" applyAlignment="1">
      <alignment horizontal="center" vertical="center" shrinkToFit="1"/>
    </xf>
    <xf numFmtId="0" fontId="21" fillId="0" borderId="89" xfId="0" applyFont="1" applyFill="1" applyBorder="1" applyAlignment="1">
      <alignment horizontal="center" vertical="center" shrinkToFit="1"/>
    </xf>
    <xf numFmtId="188" fontId="10" fillId="32" borderId="65" xfId="0" applyNumberFormat="1" applyFont="1" applyFill="1" applyBorder="1" applyAlignment="1">
      <alignment horizontal="center" vertical="center"/>
    </xf>
    <xf numFmtId="188" fontId="10" fillId="32" borderId="66" xfId="0" applyNumberFormat="1" applyFont="1" applyFill="1" applyBorder="1" applyAlignment="1">
      <alignment horizontal="center" vertical="center"/>
    </xf>
    <xf numFmtId="188" fontId="10" fillId="32" borderId="58" xfId="0" applyNumberFormat="1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188" fontId="26" fillId="0" borderId="65" xfId="0" applyNumberFormat="1" applyFont="1" applyFill="1" applyBorder="1" applyAlignment="1">
      <alignment horizontal="center" vertical="center"/>
    </xf>
    <xf numFmtId="188" fontId="26" fillId="0" borderId="66" xfId="0" applyNumberFormat="1" applyFont="1" applyFill="1" applyBorder="1" applyAlignment="1">
      <alignment horizontal="center" vertical="center"/>
    </xf>
    <xf numFmtId="188" fontId="26" fillId="0" borderId="5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 shrinkToFit="1"/>
    </xf>
    <xf numFmtId="0" fontId="21" fillId="0" borderId="65" xfId="0" applyFont="1" applyFill="1" applyBorder="1" applyAlignment="1">
      <alignment horizontal="center" vertical="center" shrinkToFit="1"/>
    </xf>
    <xf numFmtId="0" fontId="21" fillId="0" borderId="66" xfId="0" applyFont="1" applyFill="1" applyBorder="1" applyAlignment="1">
      <alignment horizontal="center" vertical="center" shrinkToFit="1"/>
    </xf>
    <xf numFmtId="0" fontId="21" fillId="0" borderId="90" xfId="0" applyFont="1" applyFill="1" applyBorder="1" applyAlignment="1">
      <alignment horizontal="center" vertical="center" shrinkToFit="1"/>
    </xf>
    <xf numFmtId="0" fontId="19" fillId="33" borderId="91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30" fillId="34" borderId="65" xfId="0" applyFont="1" applyFill="1" applyBorder="1" applyAlignment="1">
      <alignment horizontal="center" vertical="center" shrinkToFit="1"/>
    </xf>
    <xf numFmtId="0" fontId="30" fillId="34" borderId="66" xfId="0" applyFont="1" applyFill="1" applyBorder="1" applyAlignment="1">
      <alignment horizontal="center" vertical="center" shrinkToFit="1"/>
    </xf>
    <xf numFmtId="0" fontId="30" fillId="34" borderId="58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56" fontId="8" fillId="0" borderId="67" xfId="0" applyNumberFormat="1" applyFont="1" applyBorder="1" applyAlignment="1">
      <alignment horizontal="center" vertical="center" shrinkToFit="1"/>
    </xf>
    <xf numFmtId="56" fontId="8" fillId="0" borderId="48" xfId="0" applyNumberFormat="1" applyFont="1" applyBorder="1" applyAlignment="1">
      <alignment horizontal="center" vertical="center" shrinkToFit="1"/>
    </xf>
    <xf numFmtId="56" fontId="8" fillId="0" borderId="92" xfId="0" applyNumberFormat="1" applyFont="1" applyBorder="1" applyAlignment="1">
      <alignment horizontal="center" vertical="center" shrinkToFit="1"/>
    </xf>
    <xf numFmtId="0" fontId="8" fillId="35" borderId="47" xfId="0" applyFont="1" applyFill="1" applyBorder="1" applyAlignment="1">
      <alignment horizontal="center" vertical="center" shrinkToFit="1"/>
    </xf>
    <xf numFmtId="0" fontId="8" fillId="35" borderId="48" xfId="0" applyFont="1" applyFill="1" applyBorder="1" applyAlignment="1">
      <alignment horizontal="center" vertical="center" shrinkToFit="1"/>
    </xf>
    <xf numFmtId="0" fontId="8" fillId="35" borderId="51" xfId="0" applyFont="1" applyFill="1" applyBorder="1" applyAlignment="1">
      <alignment horizontal="center" vertical="center" shrinkToFit="1"/>
    </xf>
    <xf numFmtId="0" fontId="16" fillId="32" borderId="93" xfId="0" applyFont="1" applyFill="1" applyBorder="1" applyAlignment="1">
      <alignment horizontal="center" vertical="center" wrapText="1" shrinkToFit="1"/>
    </xf>
    <xf numFmtId="0" fontId="16" fillId="32" borderId="94" xfId="0" applyFont="1" applyFill="1" applyBorder="1" applyAlignment="1">
      <alignment horizontal="center" vertical="center" shrinkToFit="1"/>
    </xf>
    <xf numFmtId="0" fontId="16" fillId="32" borderId="95" xfId="0" applyFont="1" applyFill="1" applyBorder="1" applyAlignment="1">
      <alignment horizontal="center" vertical="center" shrinkToFit="1"/>
    </xf>
    <xf numFmtId="0" fontId="16" fillId="32" borderId="96" xfId="0" applyFont="1" applyFill="1" applyBorder="1" applyAlignment="1">
      <alignment horizontal="center" vertical="center" shrinkToFit="1"/>
    </xf>
    <xf numFmtId="0" fontId="16" fillId="32" borderId="97" xfId="0" applyFont="1" applyFill="1" applyBorder="1" applyAlignment="1">
      <alignment horizontal="center" vertical="center" shrinkToFit="1"/>
    </xf>
    <xf numFmtId="0" fontId="16" fillId="32" borderId="98" xfId="0" applyFont="1" applyFill="1" applyBorder="1" applyAlignment="1">
      <alignment horizontal="center" vertical="center" shrinkToFit="1"/>
    </xf>
    <xf numFmtId="179" fontId="15" fillId="36" borderId="0" xfId="0" applyNumberFormat="1" applyFont="1" applyFill="1" applyBorder="1" applyAlignment="1">
      <alignment horizontal="center" vertical="center" shrinkToFit="1"/>
    </xf>
    <xf numFmtId="179" fontId="15" fillId="36" borderId="94" xfId="0" applyNumberFormat="1" applyFont="1" applyFill="1" applyBorder="1" applyAlignment="1">
      <alignment horizontal="center" vertical="center" shrinkToFit="1"/>
    </xf>
    <xf numFmtId="179" fontId="15" fillId="37" borderId="0" xfId="0" applyNumberFormat="1" applyFont="1" applyFill="1" applyBorder="1" applyAlignment="1">
      <alignment horizontal="center" vertical="center" shrinkToFit="1"/>
    </xf>
    <xf numFmtId="56" fontId="8" fillId="0" borderId="67" xfId="0" applyNumberFormat="1" applyFont="1" applyFill="1" applyBorder="1" applyAlignment="1">
      <alignment horizontal="center" vertical="center" shrinkToFit="1"/>
    </xf>
    <xf numFmtId="56" fontId="8" fillId="0" borderId="48" xfId="0" applyNumberFormat="1" applyFont="1" applyFill="1" applyBorder="1" applyAlignment="1">
      <alignment horizontal="center" vertical="center" shrinkToFit="1"/>
    </xf>
    <xf numFmtId="56" fontId="8" fillId="0" borderId="92" xfId="0" applyNumberFormat="1" applyFont="1" applyFill="1" applyBorder="1" applyAlignment="1">
      <alignment horizontal="center" vertical="center" shrinkToFit="1"/>
    </xf>
    <xf numFmtId="0" fontId="30" fillId="38" borderId="65" xfId="0" applyFont="1" applyFill="1" applyBorder="1" applyAlignment="1">
      <alignment horizontal="center" vertical="center" shrinkToFit="1"/>
    </xf>
    <xf numFmtId="0" fontId="30" fillId="38" borderId="66" xfId="0" applyFont="1" applyFill="1" applyBorder="1" applyAlignment="1">
      <alignment horizontal="center" vertical="center" shrinkToFit="1"/>
    </xf>
    <xf numFmtId="0" fontId="30" fillId="38" borderId="58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0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1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1"/>
  <sheetViews>
    <sheetView tabSelected="1" zoomScale="75" zoomScaleNormal="75" zoomScalePageLayoutView="0" workbookViewId="0" topLeftCell="A76">
      <selection activeCell="C103" sqref="C103"/>
    </sheetView>
  </sheetViews>
  <sheetFormatPr defaultColWidth="9.00390625" defaultRowHeight="14.25"/>
  <cols>
    <col min="1" max="2" width="3.75390625" style="1" customWidth="1"/>
    <col min="3" max="3" width="28.625" style="0" customWidth="1"/>
    <col min="4" max="4" width="4.375" style="0" customWidth="1"/>
    <col min="5" max="6" width="4.375" style="1" customWidth="1"/>
    <col min="7" max="8" width="4.375" style="0" customWidth="1"/>
    <col min="9" max="10" width="4.375" style="1" customWidth="1"/>
    <col min="11" max="12" width="4.375" style="0" customWidth="1"/>
    <col min="13" max="14" width="4.375" style="1" customWidth="1"/>
    <col min="15" max="18" width="4.375" style="0" customWidth="1"/>
    <col min="19" max="19" width="5.25390625" style="0" bestFit="1" customWidth="1"/>
    <col min="20" max="21" width="4.375" style="0" customWidth="1"/>
    <col min="22" max="22" width="6.25390625" style="0" customWidth="1"/>
    <col min="23" max="23" width="5.625" style="1" customWidth="1"/>
    <col min="24" max="24" width="5.75390625" style="0" customWidth="1"/>
    <col min="25" max="26" width="5.75390625" style="1" customWidth="1"/>
    <col min="27" max="27" width="28.625" style="0" customWidth="1"/>
    <col min="28" max="28" width="4.375" style="0" customWidth="1"/>
    <col min="29" max="30" width="4.375" style="1" customWidth="1"/>
    <col min="31" max="32" width="4.375" style="0" customWidth="1"/>
    <col min="33" max="34" width="4.375" style="1" customWidth="1"/>
    <col min="35" max="36" width="4.375" style="0" customWidth="1"/>
    <col min="37" max="38" width="4.375" style="1" customWidth="1"/>
    <col min="39" max="42" width="4.375" style="0" customWidth="1"/>
    <col min="43" max="43" width="5.25390625" style="0" bestFit="1" customWidth="1"/>
    <col min="44" max="45" width="4.375" style="0" customWidth="1"/>
    <col min="46" max="46" width="6.25390625" style="0" customWidth="1"/>
    <col min="47" max="47" width="5.625" style="1" customWidth="1"/>
    <col min="49" max="49" width="24.50390625" style="0" bestFit="1" customWidth="1"/>
  </cols>
  <sheetData>
    <row r="1" spans="1:60" ht="25.5" customHeight="1" thickBot="1">
      <c r="A1" s="61"/>
      <c r="B1" s="213" t="s">
        <v>83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1"/>
      <c r="BD1" s="8"/>
      <c r="BE1" s="8"/>
      <c r="BF1" s="8"/>
      <c r="BG1" s="8"/>
      <c r="BH1" s="8"/>
    </row>
    <row r="2" spans="1:23" ht="25.5" customHeight="1" thickBot="1">
      <c r="A2" s="244"/>
      <c r="B2" s="245"/>
      <c r="C2" s="246"/>
      <c r="D2" s="247" t="s">
        <v>82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</row>
    <row r="3" spans="1:23" s="16" customFormat="1" ht="22.5" customHeight="1" thickBot="1">
      <c r="A3" s="248" t="s">
        <v>38</v>
      </c>
      <c r="B3" s="249"/>
      <c r="C3" s="250"/>
      <c r="D3" s="226" t="str">
        <f>C4</f>
        <v>大岡山ＦＣ</v>
      </c>
      <c r="E3" s="227"/>
      <c r="F3" s="227"/>
      <c r="G3" s="227" t="str">
        <f>C5</f>
        <v>ＦＣ　　ＯＣＨＩＳＡＮ</v>
      </c>
      <c r="H3" s="227"/>
      <c r="I3" s="227"/>
      <c r="J3" s="227" t="str">
        <f>C6</f>
        <v>渋谷東部ＪＦＣ</v>
      </c>
      <c r="K3" s="227"/>
      <c r="L3" s="227"/>
      <c r="M3" s="227" t="str">
        <f>C7</f>
        <v>トラストユナイテッドＦＣ</v>
      </c>
      <c r="N3" s="227"/>
      <c r="O3" s="251"/>
      <c r="P3" s="117" t="s">
        <v>24</v>
      </c>
      <c r="Q3" s="62" t="s">
        <v>39</v>
      </c>
      <c r="R3" s="118" t="s">
        <v>25</v>
      </c>
      <c r="S3" s="117" t="s">
        <v>40</v>
      </c>
      <c r="T3" s="62" t="s">
        <v>26</v>
      </c>
      <c r="U3" s="62" t="s">
        <v>27</v>
      </c>
      <c r="V3" s="129" t="s">
        <v>28</v>
      </c>
      <c r="W3" s="125" t="s">
        <v>29</v>
      </c>
    </row>
    <row r="4" spans="1:23" s="22" customFormat="1" ht="27" customHeight="1">
      <c r="A4" s="70" t="s">
        <v>63</v>
      </c>
      <c r="B4" s="71">
        <v>1</v>
      </c>
      <c r="C4" s="17" t="s">
        <v>84</v>
      </c>
      <c r="D4" s="220"/>
      <c r="E4" s="221"/>
      <c r="F4" s="222"/>
      <c r="G4" s="50">
        <v>8</v>
      </c>
      <c r="H4" s="51" t="str">
        <f>IF(G4=I4,"△",IF(G4&gt;I4,"◎","●"))</f>
        <v>◎</v>
      </c>
      <c r="I4" s="52">
        <v>1</v>
      </c>
      <c r="J4" s="50">
        <v>1</v>
      </c>
      <c r="K4" s="51" t="str">
        <f>IF(J4=L4,"△",IF(J4&gt;L4,"◎","●"))</f>
        <v>●</v>
      </c>
      <c r="L4" s="52">
        <v>2</v>
      </c>
      <c r="M4" s="50">
        <v>7</v>
      </c>
      <c r="N4" s="51" t="str">
        <f>IF(M4=O4,"△",IF(M4&gt;O4,"◎","●"))</f>
        <v>◎</v>
      </c>
      <c r="O4" s="114">
        <v>0</v>
      </c>
      <c r="P4" s="119">
        <v>2</v>
      </c>
      <c r="Q4" s="53">
        <v>0</v>
      </c>
      <c r="R4" s="120">
        <v>1</v>
      </c>
      <c r="S4" s="119">
        <f>P4*3+Q4</f>
        <v>6</v>
      </c>
      <c r="T4" s="53">
        <f>G4+J4+M4</f>
        <v>16</v>
      </c>
      <c r="U4" s="53">
        <f>I4+L4+O4</f>
        <v>3</v>
      </c>
      <c r="V4" s="130">
        <f>T4-U4</f>
        <v>13</v>
      </c>
      <c r="W4" s="126">
        <v>2</v>
      </c>
    </row>
    <row r="5" spans="1:23" s="22" customFormat="1" ht="27" customHeight="1">
      <c r="A5" s="72" t="s">
        <v>64</v>
      </c>
      <c r="B5" s="73">
        <f>B4+1</f>
        <v>2</v>
      </c>
      <c r="C5" s="23" t="s">
        <v>86</v>
      </c>
      <c r="D5" s="24">
        <f>I4</f>
        <v>1</v>
      </c>
      <c r="E5" s="19" t="str">
        <f>IF(D5=F5,"△",IF(D5&gt;F5,"◎","●"))</f>
        <v>●</v>
      </c>
      <c r="F5" s="20">
        <f>G4</f>
        <v>8</v>
      </c>
      <c r="G5" s="223"/>
      <c r="H5" s="224"/>
      <c r="I5" s="225"/>
      <c r="J5" s="18">
        <v>0</v>
      </c>
      <c r="K5" s="19" t="str">
        <f>IF(J5=L5,"△",IF(J5&gt;L5,"◎","●"))</f>
        <v>●</v>
      </c>
      <c r="L5" s="20">
        <v>4</v>
      </c>
      <c r="M5" s="18">
        <v>1</v>
      </c>
      <c r="N5" s="19" t="str">
        <f>IF(M5=O5,"△",IF(M5&gt;O5,"◎","●"))</f>
        <v>●</v>
      </c>
      <c r="O5" s="115">
        <v>5</v>
      </c>
      <c r="P5" s="121">
        <v>0</v>
      </c>
      <c r="Q5" s="21">
        <v>0</v>
      </c>
      <c r="R5" s="122">
        <v>3</v>
      </c>
      <c r="S5" s="121">
        <f>P5*3+Q5</f>
        <v>0</v>
      </c>
      <c r="T5" s="21">
        <f>D5+J5+M5</f>
        <v>2</v>
      </c>
      <c r="U5" s="21">
        <f>F5+L5+O5</f>
        <v>17</v>
      </c>
      <c r="V5" s="131">
        <f>T5-U5</f>
        <v>-15</v>
      </c>
      <c r="W5" s="127">
        <v>4</v>
      </c>
    </row>
    <row r="6" spans="1:23" s="22" customFormat="1" ht="27" customHeight="1">
      <c r="A6" s="72" t="s">
        <v>64</v>
      </c>
      <c r="B6" s="73">
        <f>B5+1</f>
        <v>3</v>
      </c>
      <c r="C6" s="23" t="s">
        <v>87</v>
      </c>
      <c r="D6" s="24">
        <f>L4</f>
        <v>2</v>
      </c>
      <c r="E6" s="19" t="str">
        <f>IF(D6=F6,"△",IF(D6&gt;F6,"◎","●"))</f>
        <v>◎</v>
      </c>
      <c r="F6" s="20">
        <f>J4</f>
        <v>1</v>
      </c>
      <c r="G6" s="18">
        <f>L5</f>
        <v>4</v>
      </c>
      <c r="H6" s="19" t="str">
        <f>IF(G6=I6,"△",IF(G6&gt;I6,"◎","●"))</f>
        <v>◎</v>
      </c>
      <c r="I6" s="20">
        <f>J5</f>
        <v>0</v>
      </c>
      <c r="J6" s="223"/>
      <c r="K6" s="224"/>
      <c r="L6" s="225"/>
      <c r="M6" s="18">
        <v>3</v>
      </c>
      <c r="N6" s="19" t="str">
        <f>IF(M6=O6,"△",IF(M6&gt;O6,"◎","●"))</f>
        <v>◎</v>
      </c>
      <c r="O6" s="115">
        <v>1</v>
      </c>
      <c r="P6" s="121">
        <v>3</v>
      </c>
      <c r="Q6" s="21">
        <v>0</v>
      </c>
      <c r="R6" s="122">
        <v>0</v>
      </c>
      <c r="S6" s="121">
        <f>P6*3+Q6</f>
        <v>9</v>
      </c>
      <c r="T6" s="21">
        <f>D6+G6+M6</f>
        <v>9</v>
      </c>
      <c r="U6" s="21">
        <f>F6+I6+O6</f>
        <v>2</v>
      </c>
      <c r="V6" s="131">
        <f>T6-U6</f>
        <v>7</v>
      </c>
      <c r="W6" s="127">
        <v>1</v>
      </c>
    </row>
    <row r="7" spans="1:23" s="22" customFormat="1" ht="24" customHeight="1" thickBot="1">
      <c r="A7" s="74" t="s">
        <v>64</v>
      </c>
      <c r="B7" s="75">
        <f>B6+1</f>
        <v>4</v>
      </c>
      <c r="C7" s="25" t="s">
        <v>88</v>
      </c>
      <c r="D7" s="26">
        <f>O4</f>
        <v>0</v>
      </c>
      <c r="E7" s="27" t="str">
        <f>IF(D7=F7,"△",IF(D7&gt;F7,"◎","●"))</f>
        <v>●</v>
      </c>
      <c r="F7" s="28">
        <f>M4</f>
        <v>7</v>
      </c>
      <c r="G7" s="29">
        <f>O5</f>
        <v>5</v>
      </c>
      <c r="H7" s="27" t="str">
        <f>IF(G7=I7,"△",IF(G7&gt;I7,"◎","●"))</f>
        <v>◎</v>
      </c>
      <c r="I7" s="28">
        <f>M5</f>
        <v>1</v>
      </c>
      <c r="J7" s="29">
        <f>O6</f>
        <v>1</v>
      </c>
      <c r="K7" s="27" t="str">
        <f>IF(J7=L7,"△",IF(J7&gt;L7,"◎","●"))</f>
        <v>●</v>
      </c>
      <c r="L7" s="28">
        <f>M6</f>
        <v>3</v>
      </c>
      <c r="M7" s="214"/>
      <c r="N7" s="215"/>
      <c r="O7" s="216"/>
      <c r="P7" s="123">
        <v>1</v>
      </c>
      <c r="Q7" s="30">
        <v>0</v>
      </c>
      <c r="R7" s="124">
        <v>2</v>
      </c>
      <c r="S7" s="123">
        <f>P7*3+Q7</f>
        <v>3</v>
      </c>
      <c r="T7" s="30">
        <f>D7+G7+J7</f>
        <v>6</v>
      </c>
      <c r="U7" s="30">
        <f>F7+I7+L7</f>
        <v>11</v>
      </c>
      <c r="V7" s="132">
        <f>T7-U7</f>
        <v>-5</v>
      </c>
      <c r="W7" s="128">
        <v>3</v>
      </c>
    </row>
    <row r="8" spans="1:23" s="22" customFormat="1" ht="15" customHeight="1" thickBot="1">
      <c r="A8" s="76"/>
      <c r="B8" s="77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33"/>
      <c r="R8" s="33"/>
      <c r="S8" s="32"/>
      <c r="T8" s="33"/>
      <c r="U8" s="33"/>
      <c r="V8" s="34"/>
      <c r="W8" s="35"/>
    </row>
    <row r="9" spans="1:26" s="36" customFormat="1" ht="22.5" customHeight="1" thickBot="1">
      <c r="A9" s="248" t="s">
        <v>41</v>
      </c>
      <c r="B9" s="249"/>
      <c r="C9" s="250"/>
      <c r="D9" s="226" t="str">
        <f>C10</f>
        <v>五本木ＦＣ</v>
      </c>
      <c r="E9" s="227"/>
      <c r="F9" s="227"/>
      <c r="G9" s="227" t="str">
        <f>C11</f>
        <v>ＦＣ目黒原町</v>
      </c>
      <c r="H9" s="227"/>
      <c r="I9" s="227"/>
      <c r="J9" s="227" t="str">
        <f>C12</f>
        <v>月光原ＳＣ</v>
      </c>
      <c r="K9" s="227"/>
      <c r="L9" s="227"/>
      <c r="M9" s="227" t="str">
        <f>C13</f>
        <v>ＦＣ新宿内藤</v>
      </c>
      <c r="N9" s="227"/>
      <c r="O9" s="232"/>
      <c r="P9" s="232" t="str">
        <f>C14</f>
        <v>ＦＣ　　ＷＡＳＥＤＡ</v>
      </c>
      <c r="Q9" s="233"/>
      <c r="R9" s="234"/>
      <c r="S9" s="117" t="s">
        <v>24</v>
      </c>
      <c r="T9" s="62" t="s">
        <v>39</v>
      </c>
      <c r="U9" s="118" t="s">
        <v>25</v>
      </c>
      <c r="V9" s="117" t="s">
        <v>40</v>
      </c>
      <c r="W9" s="62" t="s">
        <v>26</v>
      </c>
      <c r="X9" s="62" t="s">
        <v>27</v>
      </c>
      <c r="Y9" s="129" t="s">
        <v>28</v>
      </c>
      <c r="Z9" s="125" t="s">
        <v>29</v>
      </c>
    </row>
    <row r="10" spans="1:26" s="22" customFormat="1" ht="27" customHeight="1">
      <c r="A10" s="70" t="s">
        <v>65</v>
      </c>
      <c r="B10" s="71">
        <f>B7+1</f>
        <v>5</v>
      </c>
      <c r="C10" s="17" t="s">
        <v>89</v>
      </c>
      <c r="D10" s="220"/>
      <c r="E10" s="221"/>
      <c r="F10" s="222"/>
      <c r="G10" s="50">
        <v>0</v>
      </c>
      <c r="H10" s="51" t="str">
        <f>IF(G10=I10,"△",IF(G10&gt;I10,"◎","●"))</f>
        <v>△</v>
      </c>
      <c r="I10" s="52">
        <v>0</v>
      </c>
      <c r="J10" s="50">
        <v>2</v>
      </c>
      <c r="K10" s="51" t="str">
        <f>IF(J10=L10,"△",IF(J10&gt;L10,"◎","●"))</f>
        <v>△</v>
      </c>
      <c r="L10" s="52">
        <v>2</v>
      </c>
      <c r="M10" s="50">
        <v>1</v>
      </c>
      <c r="N10" s="51" t="str">
        <f>IF(M10=O10,"△",IF(M10&gt;O10,"◎","●"))</f>
        <v>●</v>
      </c>
      <c r="O10" s="51">
        <v>2</v>
      </c>
      <c r="P10" s="112">
        <v>0</v>
      </c>
      <c r="Q10" s="113" t="str">
        <f>IF(P10=R10,"△",IF(P10&gt;R10,"◎","●"))</f>
        <v>●</v>
      </c>
      <c r="R10" s="116">
        <v>2</v>
      </c>
      <c r="S10" s="119">
        <v>0</v>
      </c>
      <c r="T10" s="53">
        <v>2</v>
      </c>
      <c r="U10" s="120">
        <v>2</v>
      </c>
      <c r="V10" s="119">
        <f>S10*3+T10</f>
        <v>2</v>
      </c>
      <c r="W10" s="53">
        <f>J10+M10+P10+G10</f>
        <v>3</v>
      </c>
      <c r="X10" s="53">
        <f>I10+L10+O10+R10</f>
        <v>6</v>
      </c>
      <c r="Y10" s="130">
        <f>W10-X10</f>
        <v>-3</v>
      </c>
      <c r="Z10" s="126">
        <v>4</v>
      </c>
    </row>
    <row r="11" spans="1:26" s="22" customFormat="1" ht="27" customHeight="1">
      <c r="A11" s="72" t="s">
        <v>66</v>
      </c>
      <c r="B11" s="73">
        <f>B10+1</f>
        <v>6</v>
      </c>
      <c r="C11" s="23" t="s">
        <v>90</v>
      </c>
      <c r="D11" s="24">
        <f>I10</f>
        <v>0</v>
      </c>
      <c r="E11" s="19" t="str">
        <f>IF(D11=F11,"△",IF(D11&gt;F11,"◎","●"))</f>
        <v>△</v>
      </c>
      <c r="F11" s="20">
        <f>G10</f>
        <v>0</v>
      </c>
      <c r="G11" s="223"/>
      <c r="H11" s="224"/>
      <c r="I11" s="225"/>
      <c r="J11" s="18">
        <v>1</v>
      </c>
      <c r="K11" s="19" t="str">
        <f>IF(J11=L11,"△",IF(J11&gt;L11,"◎","●"))</f>
        <v>●</v>
      </c>
      <c r="L11" s="20">
        <v>6</v>
      </c>
      <c r="M11" s="18">
        <v>0</v>
      </c>
      <c r="N11" s="19" t="str">
        <f>IF(M11=O11,"△",IF(M11&gt;O11,"◎","●"))</f>
        <v>●</v>
      </c>
      <c r="O11" s="19">
        <v>6</v>
      </c>
      <c r="P11" s="18">
        <v>1</v>
      </c>
      <c r="Q11" s="19" t="str">
        <f>IF(P11=R11,"△",IF(P11&gt;R11,"◎","●"))</f>
        <v>●</v>
      </c>
      <c r="R11" s="115">
        <v>5</v>
      </c>
      <c r="S11" s="121">
        <v>0</v>
      </c>
      <c r="T11" s="21">
        <v>1</v>
      </c>
      <c r="U11" s="122">
        <v>3</v>
      </c>
      <c r="V11" s="121">
        <f>S11*3+T11</f>
        <v>1</v>
      </c>
      <c r="W11" s="21">
        <f>D11+J11+M11+P11</f>
        <v>2</v>
      </c>
      <c r="X11" s="21">
        <f>F11+L11+O11+R11</f>
        <v>17</v>
      </c>
      <c r="Y11" s="131">
        <f>W11-X11</f>
        <v>-15</v>
      </c>
      <c r="Z11" s="127">
        <v>5</v>
      </c>
    </row>
    <row r="12" spans="1:26" s="22" customFormat="1" ht="27" customHeight="1">
      <c r="A12" s="72" t="s">
        <v>66</v>
      </c>
      <c r="B12" s="73">
        <f>B11+1</f>
        <v>7</v>
      </c>
      <c r="C12" s="23" t="s">
        <v>91</v>
      </c>
      <c r="D12" s="24">
        <f>L10</f>
        <v>2</v>
      </c>
      <c r="E12" s="19" t="str">
        <f>IF(D12=F12,"△",IF(D12&gt;F12,"◎","●"))</f>
        <v>△</v>
      </c>
      <c r="F12" s="20">
        <f>J10</f>
        <v>2</v>
      </c>
      <c r="G12" s="18">
        <f>L11</f>
        <v>6</v>
      </c>
      <c r="H12" s="19" t="str">
        <f>IF(G12=I12,"△",IF(G12&gt;I12,"◎","●"))</f>
        <v>◎</v>
      </c>
      <c r="I12" s="20">
        <f>J11</f>
        <v>1</v>
      </c>
      <c r="J12" s="223"/>
      <c r="K12" s="224"/>
      <c r="L12" s="225"/>
      <c r="M12" s="18">
        <v>1</v>
      </c>
      <c r="N12" s="19" t="str">
        <f>IF(M12=O12,"△",IF(M12&gt;O12,"◎","●"))</f>
        <v>△</v>
      </c>
      <c r="O12" s="19">
        <v>1</v>
      </c>
      <c r="P12" s="18">
        <v>2</v>
      </c>
      <c r="Q12" s="19" t="str">
        <f>IF(P12=R12,"△",IF(P12&gt;R12,"◎","●"))</f>
        <v>△</v>
      </c>
      <c r="R12" s="115">
        <v>2</v>
      </c>
      <c r="S12" s="121">
        <v>1</v>
      </c>
      <c r="T12" s="21">
        <v>3</v>
      </c>
      <c r="U12" s="122">
        <v>0</v>
      </c>
      <c r="V12" s="121">
        <f>S12*3+T12</f>
        <v>6</v>
      </c>
      <c r="W12" s="21">
        <f>D12+G12+M12+P12</f>
        <v>11</v>
      </c>
      <c r="X12" s="21">
        <f>F12+I12+O12+R12</f>
        <v>6</v>
      </c>
      <c r="Y12" s="131">
        <f>W12-X12</f>
        <v>5</v>
      </c>
      <c r="Z12" s="127">
        <v>3</v>
      </c>
    </row>
    <row r="13" spans="1:26" s="22" customFormat="1" ht="27" customHeight="1">
      <c r="A13" s="72" t="s">
        <v>66</v>
      </c>
      <c r="B13" s="73">
        <f>B12+1</f>
        <v>8</v>
      </c>
      <c r="C13" s="23" t="s">
        <v>92</v>
      </c>
      <c r="D13" s="56">
        <f>O10</f>
        <v>2</v>
      </c>
      <c r="E13" s="57" t="str">
        <f>IF(D13=F13,"△",IF(D13&gt;F13,"◎","●"))</f>
        <v>◎</v>
      </c>
      <c r="F13" s="58">
        <f>M10</f>
        <v>1</v>
      </c>
      <c r="G13" s="59">
        <f>O11</f>
        <v>6</v>
      </c>
      <c r="H13" s="57" t="str">
        <f>IF(G13=I13,"△",IF(G13&gt;I13,"◎","●"))</f>
        <v>◎</v>
      </c>
      <c r="I13" s="58">
        <f>M11</f>
        <v>0</v>
      </c>
      <c r="J13" s="59">
        <f>O12</f>
        <v>1</v>
      </c>
      <c r="K13" s="57" t="str">
        <f>IF(J13=L13,"△",IF(J13&gt;L13,"◎","●"))</f>
        <v>△</v>
      </c>
      <c r="L13" s="58">
        <f>M12</f>
        <v>1</v>
      </c>
      <c r="M13" s="230"/>
      <c r="N13" s="231"/>
      <c r="O13" s="231"/>
      <c r="P13" s="18">
        <v>2</v>
      </c>
      <c r="Q13" s="51" t="str">
        <f>IF(P13=R13,"△",IF(P13&gt;R13,"◎","●"))</f>
        <v>◎</v>
      </c>
      <c r="R13" s="115">
        <v>0</v>
      </c>
      <c r="S13" s="133">
        <v>3</v>
      </c>
      <c r="T13" s="60">
        <v>1</v>
      </c>
      <c r="U13" s="134">
        <v>0</v>
      </c>
      <c r="V13" s="133">
        <f>S13*3+T13</f>
        <v>10</v>
      </c>
      <c r="W13" s="60">
        <f>D13+G13+J13+P13</f>
        <v>11</v>
      </c>
      <c r="X13" s="60">
        <f>F13+I13+L13+R13</f>
        <v>2</v>
      </c>
      <c r="Y13" s="137">
        <f>W13-X13</f>
        <v>9</v>
      </c>
      <c r="Z13" s="135">
        <v>1</v>
      </c>
    </row>
    <row r="14" spans="1:26" s="22" customFormat="1" ht="27" customHeight="1" thickBot="1">
      <c r="A14" s="90" t="s">
        <v>42</v>
      </c>
      <c r="B14" s="91">
        <v>42</v>
      </c>
      <c r="C14" s="92" t="s">
        <v>257</v>
      </c>
      <c r="D14" s="26">
        <v>2</v>
      </c>
      <c r="E14" s="27" t="str">
        <f>IF(D14=F14,"△",IF(D14&gt;F14,"◎","●"))</f>
        <v>◎</v>
      </c>
      <c r="F14" s="28">
        <f>M11</f>
        <v>0</v>
      </c>
      <c r="G14" s="106">
        <v>5</v>
      </c>
      <c r="H14" s="27" t="str">
        <f>IF(G14=I14,"△",IF(G14&gt;I14,"◎","●"))</f>
        <v>◎</v>
      </c>
      <c r="I14" s="108">
        <v>1</v>
      </c>
      <c r="J14" s="109">
        <v>2</v>
      </c>
      <c r="K14" s="27" t="str">
        <f>IF(J14=L14,"△",IF(J14&gt;L14,"◎","●"))</f>
        <v>△</v>
      </c>
      <c r="L14" s="110">
        <v>2</v>
      </c>
      <c r="M14" s="109">
        <v>0</v>
      </c>
      <c r="N14" s="27" t="str">
        <f>IF(M14=O14,"△",IF(M14&gt;O14,"◎","●"))</f>
        <v>●</v>
      </c>
      <c r="O14" s="110">
        <v>2</v>
      </c>
      <c r="P14" s="214"/>
      <c r="Q14" s="215"/>
      <c r="R14" s="216"/>
      <c r="S14" s="141">
        <v>2</v>
      </c>
      <c r="T14" s="142">
        <v>1</v>
      </c>
      <c r="U14" s="111">
        <v>1</v>
      </c>
      <c r="V14" s="141">
        <f>S14*3+T14</f>
        <v>7</v>
      </c>
      <c r="W14" s="142">
        <f>D14+G14+J14+M14</f>
        <v>9</v>
      </c>
      <c r="X14" s="142">
        <f>F14+I14+L14+O14</f>
        <v>5</v>
      </c>
      <c r="Y14" s="111">
        <f>W14-X14</f>
        <v>4</v>
      </c>
      <c r="Z14" s="136">
        <v>2</v>
      </c>
    </row>
    <row r="15" spans="1:23" s="36" customFormat="1" ht="15" customHeight="1" thickBot="1">
      <c r="A15" s="76"/>
      <c r="B15" s="77"/>
      <c r="C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4"/>
      <c r="W15" s="65"/>
    </row>
    <row r="16" spans="1:23" s="36" customFormat="1" ht="26.25" customHeight="1" thickBot="1">
      <c r="A16" s="248" t="s">
        <v>43</v>
      </c>
      <c r="B16" s="249"/>
      <c r="C16" s="250"/>
      <c r="D16" s="252" t="str">
        <f>C17</f>
        <v>猿楽ＦＣ</v>
      </c>
      <c r="E16" s="253"/>
      <c r="F16" s="254"/>
      <c r="G16" s="232" t="str">
        <f>C18</f>
        <v>烏森ＳＣ</v>
      </c>
      <c r="H16" s="253"/>
      <c r="I16" s="254"/>
      <c r="J16" s="227" t="str">
        <f>C19</f>
        <v>不動ＳＣ</v>
      </c>
      <c r="K16" s="227"/>
      <c r="L16" s="227"/>
      <c r="M16" s="227" t="str">
        <f>C20</f>
        <v>ＦＣトリプレッタ渋谷ＪｒＢ</v>
      </c>
      <c r="N16" s="227"/>
      <c r="O16" s="251"/>
      <c r="P16" s="117" t="s">
        <v>24</v>
      </c>
      <c r="Q16" s="62" t="s">
        <v>39</v>
      </c>
      <c r="R16" s="118" t="s">
        <v>25</v>
      </c>
      <c r="S16" s="117" t="s">
        <v>40</v>
      </c>
      <c r="T16" s="62" t="s">
        <v>26</v>
      </c>
      <c r="U16" s="62" t="s">
        <v>27</v>
      </c>
      <c r="V16" s="129" t="s">
        <v>28</v>
      </c>
      <c r="W16" s="125" t="s">
        <v>29</v>
      </c>
    </row>
    <row r="17" spans="1:23" s="22" customFormat="1" ht="26.25" customHeight="1">
      <c r="A17" s="78" t="s">
        <v>67</v>
      </c>
      <c r="B17" s="79">
        <f>B13+1</f>
        <v>9</v>
      </c>
      <c r="C17" s="17" t="s">
        <v>93</v>
      </c>
      <c r="D17" s="235"/>
      <c r="E17" s="236"/>
      <c r="F17" s="237"/>
      <c r="G17" s="50">
        <v>2</v>
      </c>
      <c r="H17" s="51" t="str">
        <f>IF(G17=I17,"△",IF(G17&gt;I17,"◎","●"))</f>
        <v>◎</v>
      </c>
      <c r="I17" s="52">
        <v>0</v>
      </c>
      <c r="J17" s="50">
        <v>2</v>
      </c>
      <c r="K17" s="51" t="str">
        <f>IF(J17=L17,"△",IF(J17&gt;L17,"◎","●"))</f>
        <v>●</v>
      </c>
      <c r="L17" s="52">
        <v>7</v>
      </c>
      <c r="M17" s="50">
        <v>1</v>
      </c>
      <c r="N17" s="51" t="str">
        <f>IF(M17=O17,"△",IF(M17&gt;O17,"◎","●"))</f>
        <v>●</v>
      </c>
      <c r="O17" s="114">
        <v>2</v>
      </c>
      <c r="P17" s="119">
        <v>1</v>
      </c>
      <c r="Q17" s="53">
        <v>0</v>
      </c>
      <c r="R17" s="120">
        <v>2</v>
      </c>
      <c r="S17" s="119">
        <f>P17*3+Q17</f>
        <v>3</v>
      </c>
      <c r="T17" s="53">
        <f>G17+J17+M17</f>
        <v>5</v>
      </c>
      <c r="U17" s="53">
        <f>I17+L17+O17</f>
        <v>9</v>
      </c>
      <c r="V17" s="130">
        <f>T17-U17</f>
        <v>-4</v>
      </c>
      <c r="W17" s="126">
        <v>3</v>
      </c>
    </row>
    <row r="18" spans="1:23" s="22" customFormat="1" ht="26.25" customHeight="1">
      <c r="A18" s="80" t="s">
        <v>67</v>
      </c>
      <c r="B18" s="81">
        <f>B17+1</f>
        <v>10</v>
      </c>
      <c r="C18" s="23" t="s">
        <v>94</v>
      </c>
      <c r="D18" s="24">
        <f>I17</f>
        <v>0</v>
      </c>
      <c r="E18" s="19" t="str">
        <f>IF(D18=F18,"△",IF(D18&gt;F18,"◎","●"))</f>
        <v>●</v>
      </c>
      <c r="F18" s="20">
        <f>G17</f>
        <v>2</v>
      </c>
      <c r="G18" s="223"/>
      <c r="H18" s="224"/>
      <c r="I18" s="225"/>
      <c r="J18" s="18">
        <v>1</v>
      </c>
      <c r="K18" s="19" t="str">
        <f>IF(J18=L18,"△",IF(J18&gt;L18,"◎","●"))</f>
        <v>●</v>
      </c>
      <c r="L18" s="20">
        <v>4</v>
      </c>
      <c r="M18" s="18">
        <v>0</v>
      </c>
      <c r="N18" s="19" t="str">
        <f>IF(M18=O18,"△",IF(M18&gt;O18,"◎","●"))</f>
        <v>●</v>
      </c>
      <c r="O18" s="115">
        <v>5</v>
      </c>
      <c r="P18" s="121">
        <v>0</v>
      </c>
      <c r="Q18" s="21">
        <v>0</v>
      </c>
      <c r="R18" s="122">
        <v>3</v>
      </c>
      <c r="S18" s="121">
        <f>P18*3+Q18</f>
        <v>0</v>
      </c>
      <c r="T18" s="21">
        <f>D18+J18+M18</f>
        <v>1</v>
      </c>
      <c r="U18" s="21">
        <f>F18+L18+O18</f>
        <v>11</v>
      </c>
      <c r="V18" s="131">
        <f>T18-U18</f>
        <v>-10</v>
      </c>
      <c r="W18" s="127">
        <v>4</v>
      </c>
    </row>
    <row r="19" spans="1:23" s="22" customFormat="1" ht="26.25" customHeight="1">
      <c r="A19" s="80" t="s">
        <v>67</v>
      </c>
      <c r="B19" s="81">
        <f>B18+1</f>
        <v>11</v>
      </c>
      <c r="C19" s="23" t="s">
        <v>95</v>
      </c>
      <c r="D19" s="24">
        <f>L17</f>
        <v>7</v>
      </c>
      <c r="E19" s="19" t="str">
        <f>IF(D19=F19,"△",IF(D19&gt;F19,"◎","●"))</f>
        <v>◎</v>
      </c>
      <c r="F19" s="20">
        <f>J17</f>
        <v>2</v>
      </c>
      <c r="G19" s="18">
        <f>L18</f>
        <v>4</v>
      </c>
      <c r="H19" s="19" t="str">
        <f>IF(G19=I19,"△",IF(G19&gt;I19,"◎","●"))</f>
        <v>◎</v>
      </c>
      <c r="I19" s="20">
        <f>J18</f>
        <v>1</v>
      </c>
      <c r="J19" s="223"/>
      <c r="K19" s="224"/>
      <c r="L19" s="225"/>
      <c r="M19" s="18">
        <v>0</v>
      </c>
      <c r="N19" s="19" t="str">
        <f>IF(M19=O19,"△",IF(M19&gt;O19,"◎","●"))</f>
        <v>●</v>
      </c>
      <c r="O19" s="115">
        <v>3</v>
      </c>
      <c r="P19" s="121">
        <v>2</v>
      </c>
      <c r="Q19" s="21">
        <v>0</v>
      </c>
      <c r="R19" s="122">
        <v>1</v>
      </c>
      <c r="S19" s="121">
        <f>P19*3+Q19</f>
        <v>6</v>
      </c>
      <c r="T19" s="21">
        <f>D19+G19+M19</f>
        <v>11</v>
      </c>
      <c r="U19" s="21">
        <f>F19+I19+O19</f>
        <v>6</v>
      </c>
      <c r="V19" s="131">
        <f>T19-U19</f>
        <v>5</v>
      </c>
      <c r="W19" s="127">
        <v>2</v>
      </c>
    </row>
    <row r="20" spans="1:23" s="22" customFormat="1" ht="26.25" customHeight="1" thickBot="1">
      <c r="A20" s="82" t="s">
        <v>67</v>
      </c>
      <c r="B20" s="83">
        <f>B19+1</f>
        <v>12</v>
      </c>
      <c r="C20" s="25" t="s">
        <v>96</v>
      </c>
      <c r="D20" s="26">
        <f>O17</f>
        <v>2</v>
      </c>
      <c r="E20" s="27" t="str">
        <f>IF(D20=F20,"△",IF(D20&gt;F20,"◎","●"))</f>
        <v>◎</v>
      </c>
      <c r="F20" s="28">
        <f>M17</f>
        <v>1</v>
      </c>
      <c r="G20" s="29">
        <f>O18</f>
        <v>5</v>
      </c>
      <c r="H20" s="27" t="str">
        <f>IF(G20=I20,"△",IF(G20&gt;I20,"◎","●"))</f>
        <v>◎</v>
      </c>
      <c r="I20" s="28">
        <f>M18</f>
        <v>0</v>
      </c>
      <c r="J20" s="29">
        <f>O19</f>
        <v>3</v>
      </c>
      <c r="K20" s="27" t="str">
        <f>IF(J20=L20,"△",IF(J20&gt;L20,"◎","●"))</f>
        <v>◎</v>
      </c>
      <c r="L20" s="28">
        <f>M19</f>
        <v>0</v>
      </c>
      <c r="M20" s="214"/>
      <c r="N20" s="215"/>
      <c r="O20" s="216"/>
      <c r="P20" s="123">
        <v>3</v>
      </c>
      <c r="Q20" s="30">
        <v>0</v>
      </c>
      <c r="R20" s="124">
        <v>0</v>
      </c>
      <c r="S20" s="123">
        <f>P20*3+Q20</f>
        <v>9</v>
      </c>
      <c r="T20" s="30">
        <f>D20+G20+J20</f>
        <v>10</v>
      </c>
      <c r="U20" s="30">
        <f>F20+I20+L20</f>
        <v>1</v>
      </c>
      <c r="V20" s="132">
        <f>T20-U20</f>
        <v>9</v>
      </c>
      <c r="W20" s="128">
        <v>1</v>
      </c>
    </row>
    <row r="21" spans="1:23" s="36" customFormat="1" ht="15" customHeight="1" thickBot="1">
      <c r="A21" s="84"/>
      <c r="B21" s="85"/>
      <c r="C21" s="31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4"/>
      <c r="W21" s="65"/>
    </row>
    <row r="22" spans="1:23" s="36" customFormat="1" ht="26.25" customHeight="1" thickBot="1">
      <c r="A22" s="248" t="s">
        <v>44</v>
      </c>
      <c r="B22" s="249"/>
      <c r="C22" s="250"/>
      <c r="D22" s="252" t="str">
        <f>C23</f>
        <v>ＦＣグラスルーツ</v>
      </c>
      <c r="E22" s="253"/>
      <c r="F22" s="254"/>
      <c r="G22" s="232" t="str">
        <f>C24</f>
        <v>落一小ドリームス</v>
      </c>
      <c r="H22" s="253"/>
      <c r="I22" s="254"/>
      <c r="J22" s="227" t="str">
        <f>C25</f>
        <v>鷹の子ＳＣ　　Ｂ</v>
      </c>
      <c r="K22" s="227"/>
      <c r="L22" s="227"/>
      <c r="M22" s="227" t="str">
        <f>C26</f>
        <v>ＳＤＳＣ</v>
      </c>
      <c r="N22" s="227"/>
      <c r="O22" s="232"/>
      <c r="P22" s="117" t="s">
        <v>24</v>
      </c>
      <c r="Q22" s="62" t="s">
        <v>39</v>
      </c>
      <c r="R22" s="118" t="s">
        <v>25</v>
      </c>
      <c r="S22" s="117" t="s">
        <v>40</v>
      </c>
      <c r="T22" s="62" t="s">
        <v>26</v>
      </c>
      <c r="U22" s="62" t="s">
        <v>27</v>
      </c>
      <c r="V22" s="129" t="s">
        <v>28</v>
      </c>
      <c r="W22" s="125" t="s">
        <v>29</v>
      </c>
    </row>
    <row r="23" spans="1:23" s="22" customFormat="1" ht="26.25" customHeight="1">
      <c r="A23" s="78" t="s">
        <v>68</v>
      </c>
      <c r="B23" s="79">
        <f>B20+1</f>
        <v>13</v>
      </c>
      <c r="C23" s="17" t="s">
        <v>97</v>
      </c>
      <c r="D23" s="235"/>
      <c r="E23" s="236"/>
      <c r="F23" s="237"/>
      <c r="G23" s="50">
        <v>5</v>
      </c>
      <c r="H23" s="51" t="str">
        <f>IF(G23=I23,"△",IF(G23&gt;I23,"◎","●"))</f>
        <v>◎</v>
      </c>
      <c r="I23" s="52">
        <v>1</v>
      </c>
      <c r="J23" s="50">
        <v>4</v>
      </c>
      <c r="K23" s="51" t="str">
        <f>IF(J23=L23,"△",IF(J23&gt;L23,"◎","●"))</f>
        <v>◎</v>
      </c>
      <c r="L23" s="52">
        <v>0</v>
      </c>
      <c r="M23" s="50">
        <v>4</v>
      </c>
      <c r="N23" s="51" t="str">
        <f>IF(M23=O23,"△",IF(M23&gt;O23,"◎","●"))</f>
        <v>◎</v>
      </c>
      <c r="O23" s="51">
        <v>2</v>
      </c>
      <c r="P23" s="119">
        <v>3</v>
      </c>
      <c r="Q23" s="53">
        <v>0</v>
      </c>
      <c r="R23" s="120">
        <v>0</v>
      </c>
      <c r="S23" s="119">
        <f>P23*3+Q23</f>
        <v>9</v>
      </c>
      <c r="T23" s="53">
        <f>G23+J23+M23</f>
        <v>13</v>
      </c>
      <c r="U23" s="53">
        <f>I23+L23+O23</f>
        <v>3</v>
      </c>
      <c r="V23" s="130">
        <f>T23-U23</f>
        <v>10</v>
      </c>
      <c r="W23" s="126">
        <v>1</v>
      </c>
    </row>
    <row r="24" spans="1:23" s="22" customFormat="1" ht="26.25" customHeight="1">
      <c r="A24" s="80" t="s">
        <v>69</v>
      </c>
      <c r="B24" s="81">
        <f>B23+1</f>
        <v>14</v>
      </c>
      <c r="C24" s="23" t="s">
        <v>98</v>
      </c>
      <c r="D24" s="24">
        <f>I23</f>
        <v>1</v>
      </c>
      <c r="E24" s="19" t="str">
        <f>IF(D24=F24,"△",IF(D24&gt;F24,"◎","●"))</f>
        <v>●</v>
      </c>
      <c r="F24" s="20">
        <f>G23</f>
        <v>5</v>
      </c>
      <c r="G24" s="223"/>
      <c r="H24" s="224"/>
      <c r="I24" s="225"/>
      <c r="J24" s="18">
        <v>3</v>
      </c>
      <c r="K24" s="19" t="str">
        <f>IF(J24=L24,"△",IF(J24&gt;L24,"◎","●"))</f>
        <v>◎</v>
      </c>
      <c r="L24" s="20">
        <v>2</v>
      </c>
      <c r="M24" s="18">
        <v>1</v>
      </c>
      <c r="N24" s="19" t="str">
        <f>IF(M24=O24,"△",IF(M24&gt;O24,"◎","●"))</f>
        <v>●</v>
      </c>
      <c r="O24" s="19">
        <v>3</v>
      </c>
      <c r="P24" s="121">
        <v>1</v>
      </c>
      <c r="Q24" s="21">
        <v>0</v>
      </c>
      <c r="R24" s="122">
        <v>2</v>
      </c>
      <c r="S24" s="121">
        <f>P24*3+Q24</f>
        <v>3</v>
      </c>
      <c r="T24" s="21">
        <f>D24+J24+M24</f>
        <v>5</v>
      </c>
      <c r="U24" s="21">
        <f>F24+L24+O24</f>
        <v>10</v>
      </c>
      <c r="V24" s="131">
        <f>T24-U24</f>
        <v>-5</v>
      </c>
      <c r="W24" s="127">
        <v>3</v>
      </c>
    </row>
    <row r="25" spans="1:23" s="22" customFormat="1" ht="26.25" customHeight="1">
      <c r="A25" s="80" t="s">
        <v>69</v>
      </c>
      <c r="B25" s="81">
        <f>B24+1</f>
        <v>15</v>
      </c>
      <c r="C25" s="23" t="s">
        <v>99</v>
      </c>
      <c r="D25" s="24">
        <f>L23</f>
        <v>0</v>
      </c>
      <c r="E25" s="19" t="str">
        <f>IF(D25=F25,"△",IF(D25&gt;F25,"◎","●"))</f>
        <v>●</v>
      </c>
      <c r="F25" s="20">
        <f>J23</f>
        <v>4</v>
      </c>
      <c r="G25" s="18">
        <f>L24</f>
        <v>2</v>
      </c>
      <c r="H25" s="19" t="str">
        <f>IF(G25=I25,"△",IF(G25&gt;I25,"◎","●"))</f>
        <v>●</v>
      </c>
      <c r="I25" s="20">
        <f>J24</f>
        <v>3</v>
      </c>
      <c r="J25" s="223"/>
      <c r="K25" s="224"/>
      <c r="L25" s="225"/>
      <c r="M25" s="18">
        <v>1</v>
      </c>
      <c r="N25" s="19" t="str">
        <f>IF(M25=O25,"△",IF(M25&gt;O25,"◎","●"))</f>
        <v>●</v>
      </c>
      <c r="O25" s="19">
        <v>6</v>
      </c>
      <c r="P25" s="121">
        <v>0</v>
      </c>
      <c r="Q25" s="21">
        <v>0</v>
      </c>
      <c r="R25" s="122">
        <v>3</v>
      </c>
      <c r="S25" s="121">
        <f>P25*3+Q25</f>
        <v>0</v>
      </c>
      <c r="T25" s="21">
        <f>D25+G25+M25</f>
        <v>3</v>
      </c>
      <c r="U25" s="21">
        <f>F25+I25+O25</f>
        <v>13</v>
      </c>
      <c r="V25" s="131">
        <f>T25-U25</f>
        <v>-10</v>
      </c>
      <c r="W25" s="127">
        <v>4</v>
      </c>
    </row>
    <row r="26" spans="1:23" s="22" customFormat="1" ht="26.25" customHeight="1" thickBot="1">
      <c r="A26" s="82" t="s">
        <v>69</v>
      </c>
      <c r="B26" s="83">
        <f>B25+1</f>
        <v>16</v>
      </c>
      <c r="C26" s="25" t="s">
        <v>85</v>
      </c>
      <c r="D26" s="26">
        <f>O23</f>
        <v>2</v>
      </c>
      <c r="E26" s="27" t="str">
        <f>IF(D26=F26,"△",IF(D26&gt;F26,"◎","●"))</f>
        <v>●</v>
      </c>
      <c r="F26" s="28">
        <f>M23</f>
        <v>4</v>
      </c>
      <c r="G26" s="29">
        <f>O24</f>
        <v>3</v>
      </c>
      <c r="H26" s="27" t="str">
        <f>IF(G26=I26,"△",IF(G26&gt;I26,"◎","●"))</f>
        <v>◎</v>
      </c>
      <c r="I26" s="28">
        <f>M24</f>
        <v>1</v>
      </c>
      <c r="J26" s="29">
        <f>O25</f>
        <v>6</v>
      </c>
      <c r="K26" s="27" t="str">
        <f>IF(J26=L26,"△",IF(J26&gt;L26,"◎","●"))</f>
        <v>◎</v>
      </c>
      <c r="L26" s="28">
        <f>M25</f>
        <v>1</v>
      </c>
      <c r="M26" s="214"/>
      <c r="N26" s="215"/>
      <c r="O26" s="215"/>
      <c r="P26" s="123">
        <v>2</v>
      </c>
      <c r="Q26" s="30">
        <v>0</v>
      </c>
      <c r="R26" s="124">
        <v>1</v>
      </c>
      <c r="S26" s="123">
        <f>P26*3+Q26</f>
        <v>6</v>
      </c>
      <c r="T26" s="30">
        <f>D26+G26+J26</f>
        <v>11</v>
      </c>
      <c r="U26" s="30">
        <f>F26+I26+L26</f>
        <v>6</v>
      </c>
      <c r="V26" s="132">
        <f>T26-U26</f>
        <v>5</v>
      </c>
      <c r="W26" s="128">
        <v>2</v>
      </c>
    </row>
    <row r="27" spans="1:23" s="22" customFormat="1" ht="26.25" customHeight="1">
      <c r="A27" s="84"/>
      <c r="B27" s="85"/>
      <c r="C27" s="31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5"/>
    </row>
    <row r="28" spans="1:23" s="36" customFormat="1" ht="15" customHeight="1" thickBot="1">
      <c r="A28" s="84"/>
      <c r="B28" s="85"/>
      <c r="C28" s="31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  <c r="W28" s="65"/>
    </row>
    <row r="29" spans="1:23" s="36" customFormat="1" ht="26.25" customHeight="1" thickBot="1">
      <c r="A29" s="248" t="s">
        <v>45</v>
      </c>
      <c r="B29" s="249"/>
      <c r="C29" s="250"/>
      <c r="D29" s="252" t="str">
        <f>C30</f>
        <v>ＢＯＮＯＳ　Ｂ</v>
      </c>
      <c r="E29" s="253"/>
      <c r="F29" s="254"/>
      <c r="G29" s="232" t="str">
        <f>C31</f>
        <v>ＦＣ上目黒</v>
      </c>
      <c r="H29" s="253"/>
      <c r="I29" s="254"/>
      <c r="J29" s="227" t="str">
        <f>C32</f>
        <v>ＳＫＦＣ　Ａ</v>
      </c>
      <c r="K29" s="227"/>
      <c r="L29" s="227"/>
      <c r="M29" s="227" t="str">
        <f>C33</f>
        <v>自由が丘ＳＣ</v>
      </c>
      <c r="N29" s="227"/>
      <c r="O29" s="232"/>
      <c r="P29" s="117" t="s">
        <v>24</v>
      </c>
      <c r="Q29" s="62" t="s">
        <v>39</v>
      </c>
      <c r="R29" s="118" t="s">
        <v>25</v>
      </c>
      <c r="S29" s="117" t="s">
        <v>40</v>
      </c>
      <c r="T29" s="62" t="s">
        <v>26</v>
      </c>
      <c r="U29" s="62" t="s">
        <v>27</v>
      </c>
      <c r="V29" s="129" t="s">
        <v>28</v>
      </c>
      <c r="W29" s="125" t="s">
        <v>29</v>
      </c>
    </row>
    <row r="30" spans="1:23" s="22" customFormat="1" ht="26.25" customHeight="1">
      <c r="A30" s="78" t="s">
        <v>70</v>
      </c>
      <c r="B30" s="79">
        <f>B26+1</f>
        <v>17</v>
      </c>
      <c r="C30" s="17" t="s">
        <v>254</v>
      </c>
      <c r="D30" s="235"/>
      <c r="E30" s="236"/>
      <c r="F30" s="237"/>
      <c r="G30" s="50">
        <v>3</v>
      </c>
      <c r="H30" s="51" t="str">
        <f>IF(G30=I30,"△",IF(G30&gt;I30,"◎","●"))</f>
        <v>◎</v>
      </c>
      <c r="I30" s="52">
        <v>1</v>
      </c>
      <c r="J30" s="50">
        <v>1</v>
      </c>
      <c r="K30" s="51" t="str">
        <f>IF(J30=L30,"△",IF(J30&gt;L30,"◎","●"))</f>
        <v>◎</v>
      </c>
      <c r="L30" s="52">
        <v>0</v>
      </c>
      <c r="M30" s="50">
        <v>2</v>
      </c>
      <c r="N30" s="51" t="str">
        <f>IF(M30=O30,"△",IF(M30&gt;O30,"◎","●"))</f>
        <v>◎</v>
      </c>
      <c r="O30" s="51">
        <v>1</v>
      </c>
      <c r="P30" s="119">
        <v>3</v>
      </c>
      <c r="Q30" s="53">
        <v>0</v>
      </c>
      <c r="R30" s="120">
        <v>0</v>
      </c>
      <c r="S30" s="119">
        <f>P30*3+Q30</f>
        <v>9</v>
      </c>
      <c r="T30" s="53">
        <f>G30+J30+M30</f>
        <v>6</v>
      </c>
      <c r="U30" s="53">
        <f>I30+L30+O30</f>
        <v>2</v>
      </c>
      <c r="V30" s="130">
        <f>T30-U30</f>
        <v>4</v>
      </c>
      <c r="W30" s="126">
        <v>1</v>
      </c>
    </row>
    <row r="31" spans="1:23" s="22" customFormat="1" ht="26.25" customHeight="1">
      <c r="A31" s="80" t="s">
        <v>70</v>
      </c>
      <c r="B31" s="81">
        <f>B30+1</f>
        <v>18</v>
      </c>
      <c r="C31" s="23" t="s">
        <v>100</v>
      </c>
      <c r="D31" s="24">
        <v>1</v>
      </c>
      <c r="E31" s="19" t="str">
        <f>IF(D31=F31,"△",IF(D31&gt;F31,"◎","●"))</f>
        <v>●</v>
      </c>
      <c r="F31" s="20">
        <v>3</v>
      </c>
      <c r="G31" s="223"/>
      <c r="H31" s="224"/>
      <c r="I31" s="225"/>
      <c r="J31" s="18">
        <v>0</v>
      </c>
      <c r="K31" s="19" t="str">
        <f>IF(J31=L31,"△",IF(J31&gt;L31,"◎","●"))</f>
        <v>●</v>
      </c>
      <c r="L31" s="20">
        <v>8</v>
      </c>
      <c r="M31" s="18">
        <v>3</v>
      </c>
      <c r="N31" s="19" t="str">
        <f>IF(M31=O31,"△",IF(M31&gt;O31,"◎","●"))</f>
        <v>△</v>
      </c>
      <c r="O31" s="19">
        <v>3</v>
      </c>
      <c r="P31" s="121">
        <v>0</v>
      </c>
      <c r="Q31" s="21">
        <v>1</v>
      </c>
      <c r="R31" s="122">
        <v>2</v>
      </c>
      <c r="S31" s="121">
        <f>P31*3+Q31</f>
        <v>1</v>
      </c>
      <c r="T31" s="21">
        <f>D31+J31+M31</f>
        <v>4</v>
      </c>
      <c r="U31" s="21">
        <f>F31+L31+O31</f>
        <v>14</v>
      </c>
      <c r="V31" s="131">
        <f>T31-U31</f>
        <v>-10</v>
      </c>
      <c r="W31" s="127">
        <v>4</v>
      </c>
    </row>
    <row r="32" spans="1:23" s="22" customFormat="1" ht="26.25" customHeight="1">
      <c r="A32" s="80" t="s">
        <v>70</v>
      </c>
      <c r="B32" s="81">
        <f>B31+1</f>
        <v>19</v>
      </c>
      <c r="C32" s="23" t="s">
        <v>256</v>
      </c>
      <c r="D32" s="24">
        <v>0</v>
      </c>
      <c r="E32" s="19" t="str">
        <f>IF(D32=F32,"△",IF(D32&gt;F32,"◎","●"))</f>
        <v>●</v>
      </c>
      <c r="F32" s="20">
        <v>1</v>
      </c>
      <c r="G32" s="18">
        <v>8</v>
      </c>
      <c r="H32" s="19" t="str">
        <f>IF(G32=I32,"△",IF(G32&gt;I32,"◎","●"))</f>
        <v>◎</v>
      </c>
      <c r="I32" s="20">
        <v>0</v>
      </c>
      <c r="J32" s="223"/>
      <c r="K32" s="224"/>
      <c r="L32" s="225"/>
      <c r="M32" s="18">
        <v>4</v>
      </c>
      <c r="N32" s="19" t="str">
        <f>IF(M32=O32,"△",IF(M32&gt;O32,"◎","●"))</f>
        <v>◎</v>
      </c>
      <c r="O32" s="19">
        <v>0</v>
      </c>
      <c r="P32" s="121">
        <v>2</v>
      </c>
      <c r="Q32" s="21">
        <v>0</v>
      </c>
      <c r="R32" s="122">
        <v>1</v>
      </c>
      <c r="S32" s="121">
        <f>P32*3+Q32</f>
        <v>6</v>
      </c>
      <c r="T32" s="21">
        <f>D32+G32+M32</f>
        <v>12</v>
      </c>
      <c r="U32" s="21">
        <f>F32+I32+O32</f>
        <v>1</v>
      </c>
      <c r="V32" s="131">
        <f>T32-U32</f>
        <v>11</v>
      </c>
      <c r="W32" s="127">
        <v>2</v>
      </c>
    </row>
    <row r="33" spans="1:23" s="22" customFormat="1" ht="26.25" customHeight="1" thickBot="1">
      <c r="A33" s="82" t="s">
        <v>70</v>
      </c>
      <c r="B33" s="83">
        <f>B32+1</f>
        <v>20</v>
      </c>
      <c r="C33" s="25" t="s">
        <v>101</v>
      </c>
      <c r="D33" s="26">
        <v>1</v>
      </c>
      <c r="E33" s="27" t="str">
        <f>IF(D33=F33,"△",IF(D33&gt;F33,"◎","●"))</f>
        <v>●</v>
      </c>
      <c r="F33" s="28">
        <v>2</v>
      </c>
      <c r="G33" s="29">
        <v>3</v>
      </c>
      <c r="H33" s="27" t="str">
        <f>IF(G33=I33,"△",IF(G33&gt;I33,"◎","●"))</f>
        <v>△</v>
      </c>
      <c r="I33" s="28">
        <v>3</v>
      </c>
      <c r="J33" s="29">
        <v>0</v>
      </c>
      <c r="K33" s="27" t="str">
        <f>IF(J33=L33,"△",IF(J33&gt;L33,"◎","●"))</f>
        <v>●</v>
      </c>
      <c r="L33" s="28">
        <v>4</v>
      </c>
      <c r="M33" s="214"/>
      <c r="N33" s="215"/>
      <c r="O33" s="215"/>
      <c r="P33" s="123">
        <v>0</v>
      </c>
      <c r="Q33" s="30">
        <v>1</v>
      </c>
      <c r="R33" s="124">
        <v>2</v>
      </c>
      <c r="S33" s="123">
        <f>P33*3+Q33</f>
        <v>1</v>
      </c>
      <c r="T33" s="30">
        <f>D33+G33+J33</f>
        <v>4</v>
      </c>
      <c r="U33" s="30">
        <f>F33+I33+L33</f>
        <v>9</v>
      </c>
      <c r="V33" s="132">
        <f>T33-U33</f>
        <v>-5</v>
      </c>
      <c r="W33" s="128">
        <v>3</v>
      </c>
    </row>
    <row r="34" spans="1:47" s="36" customFormat="1" ht="15" customHeight="1" thickBot="1">
      <c r="A34" s="84"/>
      <c r="B34" s="85"/>
      <c r="C34" s="31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4"/>
      <c r="W34" s="65"/>
      <c r="Y34" s="40"/>
      <c r="Z34" s="41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37"/>
      <c r="AO34" s="37"/>
      <c r="AP34" s="37"/>
      <c r="AQ34" s="37"/>
      <c r="AR34" s="37"/>
      <c r="AS34" s="37"/>
      <c r="AT34" s="38"/>
      <c r="AU34" s="39"/>
    </row>
    <row r="35" spans="1:39" s="36" customFormat="1" ht="26.25" customHeight="1" thickBot="1">
      <c r="A35" s="248" t="s">
        <v>46</v>
      </c>
      <c r="B35" s="249"/>
      <c r="C35" s="250"/>
      <c r="D35" s="226" t="str">
        <f>C36</f>
        <v>ソレイユＦＣ</v>
      </c>
      <c r="E35" s="227"/>
      <c r="F35" s="227"/>
      <c r="G35" s="227" t="str">
        <f>C37</f>
        <v>落四ＳＣ</v>
      </c>
      <c r="H35" s="227"/>
      <c r="I35" s="227"/>
      <c r="J35" s="227" t="str">
        <f>C38</f>
        <v>渋谷セントラルＳＣ</v>
      </c>
      <c r="K35" s="227"/>
      <c r="L35" s="227"/>
      <c r="M35" s="227" t="str">
        <f>C39</f>
        <v>ラスカル千駄木</v>
      </c>
      <c r="N35" s="227"/>
      <c r="O35" s="232"/>
      <c r="P35" s="117" t="s">
        <v>24</v>
      </c>
      <c r="Q35" s="62" t="s">
        <v>39</v>
      </c>
      <c r="R35" s="118" t="s">
        <v>25</v>
      </c>
      <c r="S35" s="117" t="s">
        <v>40</v>
      </c>
      <c r="T35" s="62" t="s">
        <v>26</v>
      </c>
      <c r="U35" s="62" t="s">
        <v>27</v>
      </c>
      <c r="V35" s="129" t="s">
        <v>28</v>
      </c>
      <c r="W35" s="125" t="s">
        <v>29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23" s="22" customFormat="1" ht="26.25" customHeight="1">
      <c r="A36" s="78" t="s">
        <v>71</v>
      </c>
      <c r="B36" s="79">
        <f>B33+1</f>
        <v>21</v>
      </c>
      <c r="C36" s="17" t="s">
        <v>102</v>
      </c>
      <c r="D36" s="235"/>
      <c r="E36" s="236"/>
      <c r="F36" s="237"/>
      <c r="G36" s="50">
        <v>3</v>
      </c>
      <c r="H36" s="51" t="str">
        <f>IF(G36=I36,"△",IF(G36&gt;I36,"◎","●"))</f>
        <v>◎</v>
      </c>
      <c r="I36" s="52">
        <v>1</v>
      </c>
      <c r="J36" s="50">
        <v>2</v>
      </c>
      <c r="K36" s="51" t="str">
        <f>IF(J36=L36,"△",IF(J36&gt;L36,"◎","●"))</f>
        <v>◎</v>
      </c>
      <c r="L36" s="52">
        <v>1</v>
      </c>
      <c r="M36" s="50">
        <v>2</v>
      </c>
      <c r="N36" s="51" t="str">
        <f>IF(M36=O36,"△",IF(M36&gt;O36,"◎","●"))</f>
        <v>△</v>
      </c>
      <c r="O36" s="51">
        <v>2</v>
      </c>
      <c r="P36" s="119">
        <v>2</v>
      </c>
      <c r="Q36" s="53">
        <v>1</v>
      </c>
      <c r="R36" s="120">
        <v>0</v>
      </c>
      <c r="S36" s="119">
        <f>P36*3+Q36</f>
        <v>7</v>
      </c>
      <c r="T36" s="53">
        <f>G36+J36+M36</f>
        <v>7</v>
      </c>
      <c r="U36" s="53">
        <f>I36+L36+O36</f>
        <v>4</v>
      </c>
      <c r="V36" s="130">
        <f>T36-U36</f>
        <v>3</v>
      </c>
      <c r="W36" s="126">
        <v>1</v>
      </c>
    </row>
    <row r="37" spans="1:23" s="22" customFormat="1" ht="26.25" customHeight="1">
      <c r="A37" s="80" t="s">
        <v>71</v>
      </c>
      <c r="B37" s="81">
        <f>B36+1</f>
        <v>22</v>
      </c>
      <c r="C37" s="23" t="s">
        <v>103</v>
      </c>
      <c r="D37" s="24">
        <f>I36</f>
        <v>1</v>
      </c>
      <c r="E37" s="19" t="str">
        <f>IF(D37=F37,"△",IF(D37&gt;F37,"◎","●"))</f>
        <v>●</v>
      </c>
      <c r="F37" s="20">
        <f>G36</f>
        <v>3</v>
      </c>
      <c r="G37" s="223"/>
      <c r="H37" s="224"/>
      <c r="I37" s="225"/>
      <c r="J37" s="18">
        <v>0</v>
      </c>
      <c r="K37" s="19" t="str">
        <f>IF(J37=L37,"△",IF(J37&gt;L37,"◎","●"))</f>
        <v>●</v>
      </c>
      <c r="L37" s="20">
        <v>3</v>
      </c>
      <c r="M37" s="18">
        <v>1</v>
      </c>
      <c r="N37" s="19" t="str">
        <f>IF(M37=O37,"△",IF(M37&gt;O37,"◎","●"))</f>
        <v>△</v>
      </c>
      <c r="O37" s="19">
        <v>1</v>
      </c>
      <c r="P37" s="121">
        <v>0</v>
      </c>
      <c r="Q37" s="21">
        <v>1</v>
      </c>
      <c r="R37" s="122">
        <v>2</v>
      </c>
      <c r="S37" s="121">
        <f>P37*3+Q37</f>
        <v>1</v>
      </c>
      <c r="T37" s="21">
        <f>D37+J37+M37</f>
        <v>2</v>
      </c>
      <c r="U37" s="21">
        <f>F37+L37+O37</f>
        <v>7</v>
      </c>
      <c r="V37" s="131">
        <f>T37-U37</f>
        <v>-5</v>
      </c>
      <c r="W37" s="127">
        <v>4</v>
      </c>
    </row>
    <row r="38" spans="1:23" s="22" customFormat="1" ht="26.25" customHeight="1">
      <c r="A38" s="80" t="s">
        <v>71</v>
      </c>
      <c r="B38" s="81">
        <f>B37+1</f>
        <v>23</v>
      </c>
      <c r="C38" s="23" t="s">
        <v>104</v>
      </c>
      <c r="D38" s="24">
        <f>L36</f>
        <v>1</v>
      </c>
      <c r="E38" s="19" t="str">
        <f>IF(D38=F38,"△",IF(D38&gt;F38,"◎","●"))</f>
        <v>●</v>
      </c>
      <c r="F38" s="20">
        <f>J36</f>
        <v>2</v>
      </c>
      <c r="G38" s="18">
        <f>L37</f>
        <v>3</v>
      </c>
      <c r="H38" s="19" t="str">
        <f>IF(G38=I38,"△",IF(G38&gt;I38,"◎","●"))</f>
        <v>◎</v>
      </c>
      <c r="I38" s="20">
        <f>J37</f>
        <v>0</v>
      </c>
      <c r="J38" s="223"/>
      <c r="K38" s="224"/>
      <c r="L38" s="225"/>
      <c r="M38" s="18">
        <v>1</v>
      </c>
      <c r="N38" s="19" t="str">
        <f>IF(M38=O38,"△",IF(M38&gt;O38,"◎","●"))</f>
        <v>●</v>
      </c>
      <c r="O38" s="19">
        <v>4</v>
      </c>
      <c r="P38" s="121">
        <v>1</v>
      </c>
      <c r="Q38" s="21">
        <v>0</v>
      </c>
      <c r="R38" s="122">
        <v>2</v>
      </c>
      <c r="S38" s="121">
        <f>P38*3+Q38</f>
        <v>3</v>
      </c>
      <c r="T38" s="21">
        <f>D38+G38+M38</f>
        <v>5</v>
      </c>
      <c r="U38" s="21">
        <f>F38+I38+O38</f>
        <v>6</v>
      </c>
      <c r="V38" s="131">
        <f>T38-U38</f>
        <v>-1</v>
      </c>
      <c r="W38" s="127">
        <v>3</v>
      </c>
    </row>
    <row r="39" spans="1:23" s="22" customFormat="1" ht="26.25" customHeight="1" thickBot="1">
      <c r="A39" s="82" t="s">
        <v>71</v>
      </c>
      <c r="B39" s="83">
        <f>B38+1</f>
        <v>24</v>
      </c>
      <c r="C39" s="25" t="s">
        <v>105</v>
      </c>
      <c r="D39" s="26">
        <f>O36</f>
        <v>2</v>
      </c>
      <c r="E39" s="27" t="str">
        <f>IF(D39=F39,"△",IF(D39&gt;F39,"◎","●"))</f>
        <v>△</v>
      </c>
      <c r="F39" s="28">
        <f>M36</f>
        <v>2</v>
      </c>
      <c r="G39" s="29">
        <f>O37</f>
        <v>1</v>
      </c>
      <c r="H39" s="27" t="str">
        <f>IF(G39=I39,"△",IF(G39&gt;I39,"◎","●"))</f>
        <v>△</v>
      </c>
      <c r="I39" s="28">
        <f>M37</f>
        <v>1</v>
      </c>
      <c r="J39" s="29">
        <f>O38</f>
        <v>4</v>
      </c>
      <c r="K39" s="27" t="str">
        <f>IF(J39=L39,"△",IF(J39&gt;L39,"◎","●"))</f>
        <v>◎</v>
      </c>
      <c r="L39" s="28">
        <f>M38</f>
        <v>1</v>
      </c>
      <c r="M39" s="214"/>
      <c r="N39" s="215"/>
      <c r="O39" s="215"/>
      <c r="P39" s="123">
        <v>1</v>
      </c>
      <c r="Q39" s="30">
        <v>2</v>
      </c>
      <c r="R39" s="124">
        <v>0</v>
      </c>
      <c r="S39" s="123">
        <f>P39*3+Q39</f>
        <v>5</v>
      </c>
      <c r="T39" s="30">
        <f>D39+G39+J39</f>
        <v>7</v>
      </c>
      <c r="U39" s="30">
        <f>F39+I39+L39</f>
        <v>4</v>
      </c>
      <c r="V39" s="132">
        <f>T39-U39</f>
        <v>3</v>
      </c>
      <c r="W39" s="128">
        <v>2</v>
      </c>
    </row>
    <row r="40" spans="1:47" s="36" customFormat="1" ht="15" thickBot="1">
      <c r="A40" s="84"/>
      <c r="B40" s="85"/>
      <c r="C40" s="31"/>
      <c r="D40" s="66"/>
      <c r="E40" s="67"/>
      <c r="F40" s="67"/>
      <c r="G40" s="22"/>
      <c r="H40" s="22"/>
      <c r="I40" s="67"/>
      <c r="J40" s="67"/>
      <c r="K40" s="22"/>
      <c r="L40" s="22"/>
      <c r="M40" s="67"/>
      <c r="N40" s="67"/>
      <c r="O40" s="22"/>
      <c r="P40" s="22"/>
      <c r="Q40" s="22"/>
      <c r="R40" s="22"/>
      <c r="S40" s="22"/>
      <c r="T40" s="22"/>
      <c r="U40" s="22"/>
      <c r="V40" s="22"/>
      <c r="W40" s="67"/>
      <c r="Y40" s="42"/>
      <c r="Z40" s="43"/>
      <c r="AA40" s="31"/>
      <c r="AB40" s="44"/>
      <c r="AC40" s="16"/>
      <c r="AD40" s="16"/>
      <c r="AG40" s="16"/>
      <c r="AH40" s="16"/>
      <c r="AK40" s="16"/>
      <c r="AL40" s="16"/>
      <c r="AU40" s="16"/>
    </row>
    <row r="41" spans="1:47" s="36" customFormat="1" ht="26.25" customHeight="1" thickBot="1">
      <c r="A41" s="248" t="s">
        <v>47</v>
      </c>
      <c r="B41" s="249"/>
      <c r="C41" s="250"/>
      <c r="D41" s="226" t="str">
        <f>C42</f>
        <v>ＦＣトリプレッタ渋谷Ｊｒ</v>
      </c>
      <c r="E41" s="227"/>
      <c r="F41" s="227"/>
      <c r="G41" s="227" t="str">
        <f>C43</f>
        <v>油面ＳＣ</v>
      </c>
      <c r="H41" s="227"/>
      <c r="I41" s="227"/>
      <c r="J41" s="227" t="str">
        <f>C44</f>
        <v>戸山ＳＣ</v>
      </c>
      <c r="K41" s="227"/>
      <c r="L41" s="227"/>
      <c r="M41" s="227" t="str">
        <f>C45</f>
        <v>新宿ＦＣ</v>
      </c>
      <c r="N41" s="227"/>
      <c r="O41" s="232"/>
      <c r="P41" s="232" t="str">
        <f>C46</f>
        <v>ＢＯＮＯＳ　　Ａ</v>
      </c>
      <c r="Q41" s="233"/>
      <c r="R41" s="233"/>
      <c r="S41" s="117" t="s">
        <v>24</v>
      </c>
      <c r="T41" s="62" t="s">
        <v>39</v>
      </c>
      <c r="U41" s="118" t="s">
        <v>25</v>
      </c>
      <c r="V41" s="117" t="s">
        <v>40</v>
      </c>
      <c r="W41" s="62" t="s">
        <v>26</v>
      </c>
      <c r="X41" s="62" t="s">
        <v>27</v>
      </c>
      <c r="Y41" s="129" t="s">
        <v>28</v>
      </c>
      <c r="Z41" s="125" t="s">
        <v>29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s="22" customFormat="1" ht="26.25" customHeight="1">
      <c r="A42" s="78" t="s">
        <v>72</v>
      </c>
      <c r="B42" s="79">
        <f>B39+1</f>
        <v>25</v>
      </c>
      <c r="C42" s="17" t="s">
        <v>106</v>
      </c>
      <c r="D42" s="220"/>
      <c r="E42" s="221"/>
      <c r="F42" s="222"/>
      <c r="G42" s="50">
        <v>7</v>
      </c>
      <c r="H42" s="51" t="str">
        <f>IF(G42=I42,"△",IF(G42&gt;I42,"◎","●"))</f>
        <v>◎</v>
      </c>
      <c r="I42" s="52">
        <v>0</v>
      </c>
      <c r="J42" s="50">
        <v>3</v>
      </c>
      <c r="K42" s="51" t="str">
        <f>IF(J42=L42,"△",IF(J42&gt;L42,"◎","●"))</f>
        <v>◎</v>
      </c>
      <c r="L42" s="52">
        <v>1</v>
      </c>
      <c r="M42" s="50">
        <v>6</v>
      </c>
      <c r="N42" s="51" t="str">
        <f>IF(M42=O42,"△",IF(M42&gt;O42,"◎","●"))</f>
        <v>◎</v>
      </c>
      <c r="O42" s="51">
        <v>0</v>
      </c>
      <c r="P42" s="50">
        <v>2</v>
      </c>
      <c r="Q42" s="51" t="str">
        <f>IF(P42=R42,"△",IF(P42&gt;R42,"◎","●"))</f>
        <v>△</v>
      </c>
      <c r="R42" s="52">
        <v>2</v>
      </c>
      <c r="S42" s="119">
        <v>3</v>
      </c>
      <c r="T42" s="53">
        <v>1</v>
      </c>
      <c r="U42" s="120">
        <v>0</v>
      </c>
      <c r="V42" s="119">
        <f>S42*3+T42</f>
        <v>10</v>
      </c>
      <c r="W42" s="53">
        <f>J42+M42+P42+G42</f>
        <v>18</v>
      </c>
      <c r="X42" s="53">
        <f>I42+L42+O42+R42</f>
        <v>3</v>
      </c>
      <c r="Y42" s="130">
        <f>W42-X42</f>
        <v>15</v>
      </c>
      <c r="Z42" s="126">
        <v>1</v>
      </c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s="22" customFormat="1" ht="26.25" customHeight="1">
      <c r="A43" s="80" t="s">
        <v>72</v>
      </c>
      <c r="B43" s="81">
        <f>B42+1</f>
        <v>26</v>
      </c>
      <c r="C43" s="23" t="s">
        <v>107</v>
      </c>
      <c r="D43" s="24">
        <f>I42</f>
        <v>0</v>
      </c>
      <c r="E43" s="19" t="str">
        <f>IF(D43=F43,"△",IF(D43&gt;F43,"◎","●"))</f>
        <v>●</v>
      </c>
      <c r="F43" s="20">
        <f>G42</f>
        <v>7</v>
      </c>
      <c r="G43" s="223"/>
      <c r="H43" s="224"/>
      <c r="I43" s="225"/>
      <c r="J43" s="18">
        <v>8</v>
      </c>
      <c r="K43" s="19" t="str">
        <f>IF(J43=L43,"△",IF(J43&gt;L43,"◎","●"))</f>
        <v>◎</v>
      </c>
      <c r="L43" s="20">
        <v>3</v>
      </c>
      <c r="M43" s="18">
        <v>3</v>
      </c>
      <c r="N43" s="19" t="str">
        <f>IF(M43=O43,"△",IF(M43&gt;O43,"◎","●"))</f>
        <v>◎</v>
      </c>
      <c r="O43" s="19">
        <v>1</v>
      </c>
      <c r="P43" s="50">
        <v>1</v>
      </c>
      <c r="Q43" s="51" t="str">
        <f>IF(P43=R43,"△",IF(P43&gt;R43,"◎","●"))</f>
        <v>△</v>
      </c>
      <c r="R43" s="52">
        <v>1</v>
      </c>
      <c r="S43" s="121">
        <v>2</v>
      </c>
      <c r="T43" s="21">
        <v>1</v>
      </c>
      <c r="U43" s="122">
        <v>1</v>
      </c>
      <c r="V43" s="121">
        <f>S43*3+T43</f>
        <v>7</v>
      </c>
      <c r="W43" s="21">
        <f>D43+J43+M43+P43</f>
        <v>12</v>
      </c>
      <c r="X43" s="21">
        <f>F43+L43+O43+R43</f>
        <v>12</v>
      </c>
      <c r="Y43" s="131">
        <f>W43-X43</f>
        <v>0</v>
      </c>
      <c r="Z43" s="127">
        <v>3</v>
      </c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s="22" customFormat="1" ht="26.25" customHeight="1">
      <c r="A44" s="80" t="s">
        <v>72</v>
      </c>
      <c r="B44" s="81">
        <f>B43+1</f>
        <v>27</v>
      </c>
      <c r="C44" s="23" t="s">
        <v>108</v>
      </c>
      <c r="D44" s="24">
        <f>L42</f>
        <v>1</v>
      </c>
      <c r="E44" s="19" t="str">
        <f>IF(D44=F44,"△",IF(D44&gt;F44,"◎","●"))</f>
        <v>●</v>
      </c>
      <c r="F44" s="20">
        <f>J42</f>
        <v>3</v>
      </c>
      <c r="G44" s="18">
        <f>L43</f>
        <v>3</v>
      </c>
      <c r="H44" s="19" t="str">
        <f>IF(G44=I44,"△",IF(G44&gt;I44,"◎","●"))</f>
        <v>●</v>
      </c>
      <c r="I44" s="20">
        <f>J43</f>
        <v>8</v>
      </c>
      <c r="J44" s="223"/>
      <c r="K44" s="224"/>
      <c r="L44" s="225"/>
      <c r="M44" s="18">
        <v>1</v>
      </c>
      <c r="N44" s="19" t="str">
        <f>IF(M44=O44,"△",IF(M44&gt;O44,"◎","●"))</f>
        <v>△</v>
      </c>
      <c r="O44" s="19">
        <v>1</v>
      </c>
      <c r="P44" s="50">
        <v>0</v>
      </c>
      <c r="Q44" s="51" t="str">
        <f>IF(P44=R44,"△",IF(P44&gt;R44,"◎","●"))</f>
        <v>●</v>
      </c>
      <c r="R44" s="52">
        <v>7</v>
      </c>
      <c r="S44" s="121">
        <v>0</v>
      </c>
      <c r="T44" s="21">
        <v>1</v>
      </c>
      <c r="U44" s="122">
        <v>3</v>
      </c>
      <c r="V44" s="121">
        <f>S44*3+T44</f>
        <v>1</v>
      </c>
      <c r="W44" s="21">
        <f>D44+G44+M44+P44</f>
        <v>5</v>
      </c>
      <c r="X44" s="21">
        <f>F44+I44+O44+R44</f>
        <v>19</v>
      </c>
      <c r="Y44" s="131">
        <f>W44-X44</f>
        <v>-14</v>
      </c>
      <c r="Z44" s="127">
        <v>5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s="22" customFormat="1" ht="26.25" customHeight="1">
      <c r="A45" s="80" t="s">
        <v>72</v>
      </c>
      <c r="B45" s="81">
        <f>B44+1</f>
        <v>28</v>
      </c>
      <c r="C45" s="55" t="s">
        <v>109</v>
      </c>
      <c r="D45" s="56">
        <f>O42</f>
        <v>0</v>
      </c>
      <c r="E45" s="57" t="str">
        <f>IF(D45=F45,"△",IF(D45&gt;F45,"◎","●"))</f>
        <v>●</v>
      </c>
      <c r="F45" s="58">
        <f>M42</f>
        <v>6</v>
      </c>
      <c r="G45" s="59">
        <f>O43</f>
        <v>1</v>
      </c>
      <c r="H45" s="57" t="str">
        <f>IF(G45=I45,"△",IF(G45&gt;I45,"◎","●"))</f>
        <v>●</v>
      </c>
      <c r="I45" s="58">
        <f>M43</f>
        <v>3</v>
      </c>
      <c r="J45" s="59">
        <f>O44</f>
        <v>1</v>
      </c>
      <c r="K45" s="57" t="str">
        <f>IF(J45=L45,"△",IF(J45&gt;L45,"◎","●"))</f>
        <v>△</v>
      </c>
      <c r="L45" s="58">
        <f>M44</f>
        <v>1</v>
      </c>
      <c r="M45" s="230"/>
      <c r="N45" s="231"/>
      <c r="O45" s="231"/>
      <c r="P45" s="50">
        <v>0</v>
      </c>
      <c r="Q45" s="51" t="str">
        <f>IF(P45=R45,"△",IF(P45&gt;R45,"◎","●"))</f>
        <v>●</v>
      </c>
      <c r="R45" s="52">
        <v>5</v>
      </c>
      <c r="S45" s="133">
        <v>0</v>
      </c>
      <c r="T45" s="60">
        <v>1</v>
      </c>
      <c r="U45" s="134">
        <v>3</v>
      </c>
      <c r="V45" s="133">
        <f>S45*3+T45</f>
        <v>1</v>
      </c>
      <c r="W45" s="60">
        <f>D45+G45+J45+P45</f>
        <v>2</v>
      </c>
      <c r="X45" s="60">
        <f>F45+I45+L45+R45</f>
        <v>15</v>
      </c>
      <c r="Y45" s="137">
        <f>W45-X45</f>
        <v>-13</v>
      </c>
      <c r="Z45" s="135">
        <v>4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s="22" customFormat="1" ht="26.25" customHeight="1" thickBot="1">
      <c r="A46" s="82" t="s">
        <v>72</v>
      </c>
      <c r="B46" s="83">
        <f>B45+1</f>
        <v>29</v>
      </c>
      <c r="C46" s="25" t="s">
        <v>110</v>
      </c>
      <c r="D46" s="26">
        <v>2</v>
      </c>
      <c r="E46" s="27" t="str">
        <f>IF(D46=F46,"△",IF(D46&gt;F46,"◎","●"))</f>
        <v>△</v>
      </c>
      <c r="F46" s="28">
        <v>2</v>
      </c>
      <c r="G46" s="29">
        <f>O44</f>
        <v>1</v>
      </c>
      <c r="H46" s="27" t="str">
        <f>IF(G46=I46,"△",IF(G46&gt;I46,"◎","●"))</f>
        <v>△</v>
      </c>
      <c r="I46" s="28">
        <f>M44</f>
        <v>1</v>
      </c>
      <c r="J46" s="29">
        <v>7</v>
      </c>
      <c r="K46" s="27" t="str">
        <f>IF(J46=L46,"△",IF(J46&gt;L46,"◎","●"))</f>
        <v>◎</v>
      </c>
      <c r="L46" s="28">
        <f>M45</f>
        <v>0</v>
      </c>
      <c r="M46" s="29">
        <v>5</v>
      </c>
      <c r="N46" s="27" t="str">
        <f>IF(M46=O46,"△",IF(M46&gt;O46,"◎","●"))</f>
        <v>◎</v>
      </c>
      <c r="O46" s="28">
        <f>P45</f>
        <v>0</v>
      </c>
      <c r="P46" s="214"/>
      <c r="Q46" s="215"/>
      <c r="R46" s="215"/>
      <c r="S46" s="141">
        <v>2</v>
      </c>
      <c r="T46" s="142">
        <v>2</v>
      </c>
      <c r="U46" s="111">
        <v>0</v>
      </c>
      <c r="V46" s="141">
        <f>S46*3+T46</f>
        <v>8</v>
      </c>
      <c r="W46" s="142">
        <f>D46+G46+J46+M46</f>
        <v>15</v>
      </c>
      <c r="X46" s="142">
        <f>F46+I46+L46+O46</f>
        <v>3</v>
      </c>
      <c r="Y46" s="111">
        <f>W46-X46</f>
        <v>12</v>
      </c>
      <c r="Z46" s="136">
        <v>2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s="36" customFormat="1" ht="15" thickBot="1">
      <c r="A47" s="84"/>
      <c r="B47" s="85"/>
      <c r="C47" s="31"/>
      <c r="D47" s="22"/>
      <c r="E47" s="67"/>
      <c r="F47" s="67"/>
      <c r="G47" s="22"/>
      <c r="H47" s="22"/>
      <c r="I47" s="67"/>
      <c r="J47" s="67"/>
      <c r="K47" s="22"/>
      <c r="L47" s="22"/>
      <c r="M47" s="67"/>
      <c r="N47" s="67"/>
      <c r="O47" s="22"/>
      <c r="P47" s="22"/>
      <c r="Q47" s="22"/>
      <c r="R47" s="22"/>
      <c r="S47" s="22"/>
      <c r="T47" s="22"/>
      <c r="U47" s="22"/>
      <c r="V47" s="22"/>
      <c r="W47" s="6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s="36" customFormat="1" ht="26.25" customHeight="1" thickBot="1">
      <c r="A48" s="248" t="s">
        <v>48</v>
      </c>
      <c r="B48" s="249"/>
      <c r="C48" s="250"/>
      <c r="D48" s="226" t="str">
        <f>C49</f>
        <v>ヴィトーリア目黒ＦＣ</v>
      </c>
      <c r="E48" s="227"/>
      <c r="F48" s="227"/>
      <c r="G48" s="227" t="str">
        <f>C50</f>
        <v>ＳＣシクス</v>
      </c>
      <c r="H48" s="227"/>
      <c r="I48" s="227"/>
      <c r="J48" s="227" t="str">
        <f>C51</f>
        <v>千駄谷ＳＣ</v>
      </c>
      <c r="K48" s="227"/>
      <c r="L48" s="227"/>
      <c r="M48" s="227" t="s">
        <v>253</v>
      </c>
      <c r="N48" s="227"/>
      <c r="O48" s="232"/>
      <c r="P48" s="117" t="s">
        <v>24</v>
      </c>
      <c r="Q48" s="62" t="s">
        <v>39</v>
      </c>
      <c r="R48" s="118" t="s">
        <v>25</v>
      </c>
      <c r="S48" s="117" t="s">
        <v>40</v>
      </c>
      <c r="T48" s="62" t="s">
        <v>26</v>
      </c>
      <c r="U48" s="62" t="s">
        <v>27</v>
      </c>
      <c r="V48" s="129" t="s">
        <v>28</v>
      </c>
      <c r="W48" s="125" t="s">
        <v>29</v>
      </c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s="22" customFormat="1" ht="26.25" customHeight="1">
      <c r="A49" s="78" t="s">
        <v>73</v>
      </c>
      <c r="B49" s="79">
        <f>B46+1</f>
        <v>30</v>
      </c>
      <c r="C49" s="17" t="s">
        <v>111</v>
      </c>
      <c r="D49" s="220"/>
      <c r="E49" s="221"/>
      <c r="F49" s="222"/>
      <c r="G49" s="50">
        <v>6</v>
      </c>
      <c r="H49" s="51" t="str">
        <f>IF(G49=I49,"△",IF(G49&gt;I49,"◎","●"))</f>
        <v>◎</v>
      </c>
      <c r="I49" s="52">
        <v>1</v>
      </c>
      <c r="J49" s="50">
        <v>7</v>
      </c>
      <c r="K49" s="51" t="str">
        <f>IF(J49=L49,"△",IF(J49&gt;L49,"◎","●"))</f>
        <v>◎</v>
      </c>
      <c r="L49" s="52">
        <v>0</v>
      </c>
      <c r="M49" s="50">
        <v>10</v>
      </c>
      <c r="N49" s="51" t="str">
        <f>IF(M49=O49,"△",IF(M49&gt;O49,"◎","●"))</f>
        <v>◎</v>
      </c>
      <c r="O49" s="51">
        <v>0</v>
      </c>
      <c r="P49" s="119">
        <v>3</v>
      </c>
      <c r="Q49" s="53">
        <v>0</v>
      </c>
      <c r="R49" s="120">
        <v>0</v>
      </c>
      <c r="S49" s="119">
        <f>P49*3+Q49</f>
        <v>9</v>
      </c>
      <c r="T49" s="53">
        <f>G49+J49+M49</f>
        <v>23</v>
      </c>
      <c r="U49" s="53">
        <f>I49+L49+O49</f>
        <v>1</v>
      </c>
      <c r="V49" s="130">
        <f>T49-U49</f>
        <v>22</v>
      </c>
      <c r="W49" s="126">
        <v>1</v>
      </c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s="22" customFormat="1" ht="26.25" customHeight="1">
      <c r="A50" s="80" t="s">
        <v>73</v>
      </c>
      <c r="B50" s="81">
        <f>B49+1</f>
        <v>31</v>
      </c>
      <c r="C50" s="23" t="s">
        <v>255</v>
      </c>
      <c r="D50" s="24">
        <f>I49</f>
        <v>1</v>
      </c>
      <c r="E50" s="19" t="str">
        <f>IF(D50=F50,"△",IF(D50&gt;F50,"◎","●"))</f>
        <v>●</v>
      </c>
      <c r="F50" s="20">
        <f>G49</f>
        <v>6</v>
      </c>
      <c r="G50" s="223"/>
      <c r="H50" s="224"/>
      <c r="I50" s="225"/>
      <c r="J50" s="18">
        <v>5</v>
      </c>
      <c r="K50" s="19" t="str">
        <f>IF(J50=L50,"△",IF(J50&gt;L50,"◎","●"))</f>
        <v>◎</v>
      </c>
      <c r="L50" s="20">
        <v>0</v>
      </c>
      <c r="M50" s="18">
        <v>2</v>
      </c>
      <c r="N50" s="19" t="str">
        <f>IF(M50=O50,"△",IF(M50&gt;O50,"◎","●"))</f>
        <v>◎</v>
      </c>
      <c r="O50" s="19">
        <v>1</v>
      </c>
      <c r="P50" s="121">
        <v>2</v>
      </c>
      <c r="Q50" s="21">
        <v>0</v>
      </c>
      <c r="R50" s="122">
        <v>1</v>
      </c>
      <c r="S50" s="121">
        <f>P50*3+Q50</f>
        <v>6</v>
      </c>
      <c r="T50" s="21">
        <f>D50+J50+M50</f>
        <v>8</v>
      </c>
      <c r="U50" s="21">
        <f>F50+L50+O50</f>
        <v>7</v>
      </c>
      <c r="V50" s="131">
        <f>T50-U50</f>
        <v>1</v>
      </c>
      <c r="W50" s="127">
        <v>2</v>
      </c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s="22" customFormat="1" ht="26.25" customHeight="1">
      <c r="A51" s="80" t="s">
        <v>73</v>
      </c>
      <c r="B51" s="81">
        <f>B50+1</f>
        <v>32</v>
      </c>
      <c r="C51" s="23" t="s">
        <v>112</v>
      </c>
      <c r="D51" s="24">
        <f>L49</f>
        <v>0</v>
      </c>
      <c r="E51" s="19" t="str">
        <f>IF(D51=F51,"△",IF(D51&gt;F51,"◎","●"))</f>
        <v>●</v>
      </c>
      <c r="F51" s="20">
        <f>J49</f>
        <v>7</v>
      </c>
      <c r="G51" s="18">
        <f>L50</f>
        <v>0</v>
      </c>
      <c r="H51" s="19" t="str">
        <f>IF(G51=I51,"△",IF(G51&gt;I51,"◎","●"))</f>
        <v>●</v>
      </c>
      <c r="I51" s="20">
        <f>J50</f>
        <v>5</v>
      </c>
      <c r="J51" s="223"/>
      <c r="K51" s="224"/>
      <c r="L51" s="225"/>
      <c r="M51" s="18">
        <v>5</v>
      </c>
      <c r="N51" s="19" t="str">
        <f>IF(M51=O51,"△",IF(M51&gt;O51,"◎","●"))</f>
        <v>◎</v>
      </c>
      <c r="O51" s="19">
        <v>1</v>
      </c>
      <c r="P51" s="121">
        <v>1</v>
      </c>
      <c r="Q51" s="21">
        <v>0</v>
      </c>
      <c r="R51" s="122">
        <v>2</v>
      </c>
      <c r="S51" s="121">
        <f>P51*3+Q51</f>
        <v>3</v>
      </c>
      <c r="T51" s="21">
        <f>D51+G51+M51</f>
        <v>5</v>
      </c>
      <c r="U51" s="21">
        <f>F51+I51+O51</f>
        <v>13</v>
      </c>
      <c r="V51" s="131">
        <f>T51-U51</f>
        <v>-8</v>
      </c>
      <c r="W51" s="127">
        <v>3</v>
      </c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s="22" customFormat="1" ht="25.5" customHeight="1" thickBot="1">
      <c r="A52" s="82" t="s">
        <v>73</v>
      </c>
      <c r="B52" s="83">
        <f>B51+1</f>
        <v>33</v>
      </c>
      <c r="C52" s="25" t="s">
        <v>113</v>
      </c>
      <c r="D52" s="26">
        <f>O49</f>
        <v>0</v>
      </c>
      <c r="E52" s="27" t="str">
        <f>IF(D52=F52,"△",IF(D52&gt;F52,"◎","●"))</f>
        <v>●</v>
      </c>
      <c r="F52" s="28">
        <f>M49</f>
        <v>10</v>
      </c>
      <c r="G52" s="29">
        <f>O50</f>
        <v>1</v>
      </c>
      <c r="H52" s="27" t="str">
        <f>IF(G52=I52,"△",IF(G52&gt;I52,"◎","●"))</f>
        <v>●</v>
      </c>
      <c r="I52" s="28">
        <f>M50</f>
        <v>2</v>
      </c>
      <c r="J52" s="29">
        <f>O51</f>
        <v>1</v>
      </c>
      <c r="K52" s="27" t="str">
        <f>IF(J52=L52,"△",IF(J52&gt;L52,"◎","●"))</f>
        <v>●</v>
      </c>
      <c r="L52" s="28">
        <f>M51</f>
        <v>5</v>
      </c>
      <c r="M52" s="214"/>
      <c r="N52" s="215"/>
      <c r="O52" s="215"/>
      <c r="P52" s="123">
        <v>0</v>
      </c>
      <c r="Q52" s="30">
        <v>0</v>
      </c>
      <c r="R52" s="124">
        <v>3</v>
      </c>
      <c r="S52" s="123">
        <f>P52*3+Q52</f>
        <v>0</v>
      </c>
      <c r="T52" s="30">
        <f>D52+G52+J52</f>
        <v>2</v>
      </c>
      <c r="U52" s="30">
        <f>F52+I52+L52</f>
        <v>17</v>
      </c>
      <c r="V52" s="132">
        <f>T52-U52</f>
        <v>-15</v>
      </c>
      <c r="W52" s="128">
        <v>4</v>
      </c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1" ht="15" thickBot="1">
      <c r="A53" s="86"/>
      <c r="B53" s="86"/>
      <c r="C53" s="87"/>
      <c r="D53" s="68"/>
      <c r="E53" s="69"/>
      <c r="F53" s="69"/>
      <c r="G53" s="68"/>
      <c r="H53" s="68"/>
      <c r="I53" s="69"/>
      <c r="J53" s="69"/>
      <c r="K53" s="68"/>
      <c r="L53" s="68"/>
      <c r="M53" s="69"/>
      <c r="N53" s="69"/>
      <c r="O53" s="68"/>
      <c r="P53" s="68"/>
      <c r="Q53" s="68"/>
      <c r="R53" s="87"/>
      <c r="S53" s="87"/>
      <c r="T53" s="87"/>
      <c r="U53" s="87"/>
      <c r="V53" s="87"/>
      <c r="W53" s="86"/>
      <c r="AB53" s="45"/>
      <c r="AC53" s="46"/>
      <c r="AD53" s="46"/>
      <c r="AE53" s="45"/>
      <c r="AF53" s="45"/>
      <c r="AG53" s="46"/>
      <c r="AH53" s="46"/>
      <c r="AI53" s="45"/>
      <c r="AJ53" s="45"/>
      <c r="AK53" s="46"/>
      <c r="AL53" s="46"/>
      <c r="AM53" s="45"/>
      <c r="AN53" s="45"/>
      <c r="AO53" s="45"/>
    </row>
    <row r="54" spans="1:41" ht="22.5" customHeight="1" thickBot="1">
      <c r="A54" s="248" t="s">
        <v>49</v>
      </c>
      <c r="B54" s="249"/>
      <c r="C54" s="250"/>
      <c r="D54" s="226" t="str">
        <f>C55</f>
        <v>菅刈ＳＣ</v>
      </c>
      <c r="E54" s="227"/>
      <c r="F54" s="227"/>
      <c r="G54" s="227" t="str">
        <f>C56</f>
        <v>ＦＣとんぼ</v>
      </c>
      <c r="H54" s="227"/>
      <c r="I54" s="227"/>
      <c r="J54" s="227" t="str">
        <f>C57</f>
        <v>ＦＣ落合</v>
      </c>
      <c r="K54" s="227"/>
      <c r="L54" s="227"/>
      <c r="M54" s="227" t="str">
        <f>C58</f>
        <v>鷹の子ＳＣ　　Ａ</v>
      </c>
      <c r="N54" s="227"/>
      <c r="O54" s="232"/>
      <c r="P54" s="232" t="str">
        <f>C59</f>
        <v>淀橋ＦＣ</v>
      </c>
      <c r="Q54" s="233"/>
      <c r="R54" s="233"/>
      <c r="S54" s="117" t="s">
        <v>24</v>
      </c>
      <c r="T54" s="62" t="s">
        <v>39</v>
      </c>
      <c r="U54" s="118" t="s">
        <v>25</v>
      </c>
      <c r="V54" s="117" t="s">
        <v>40</v>
      </c>
      <c r="W54" s="62" t="s">
        <v>26</v>
      </c>
      <c r="X54" s="62" t="s">
        <v>27</v>
      </c>
      <c r="Y54" s="129" t="s">
        <v>28</v>
      </c>
      <c r="Z54" s="125" t="s">
        <v>29</v>
      </c>
      <c r="AB54" s="45"/>
      <c r="AC54" s="46"/>
      <c r="AD54" s="46"/>
      <c r="AE54" s="45"/>
      <c r="AF54" s="45"/>
      <c r="AG54" s="46"/>
      <c r="AH54" s="46"/>
      <c r="AI54" s="45"/>
      <c r="AJ54" s="45"/>
      <c r="AK54" s="46"/>
      <c r="AL54" s="46"/>
      <c r="AM54" s="45"/>
      <c r="AN54" s="45"/>
      <c r="AO54" s="45"/>
    </row>
    <row r="55" spans="1:41" ht="22.5" customHeight="1">
      <c r="A55" s="78" t="s">
        <v>74</v>
      </c>
      <c r="B55" s="79">
        <f>B52+1</f>
        <v>34</v>
      </c>
      <c r="C55" s="17" t="s">
        <v>114</v>
      </c>
      <c r="D55" s="221"/>
      <c r="E55" s="221"/>
      <c r="F55" s="222"/>
      <c r="G55" s="50">
        <v>0</v>
      </c>
      <c r="H55" s="51" t="str">
        <f>IF(G55=I55,"△",IF(G55&gt;I55,"◎","●"))</f>
        <v>●</v>
      </c>
      <c r="I55" s="52">
        <v>5</v>
      </c>
      <c r="J55" s="50">
        <v>2</v>
      </c>
      <c r="K55" s="51" t="str">
        <f>IF(J55=L55,"△",IF(J55&gt;L55,"◎","●"))</f>
        <v>◎</v>
      </c>
      <c r="L55" s="52">
        <v>0</v>
      </c>
      <c r="M55" s="50">
        <v>0</v>
      </c>
      <c r="N55" s="51" t="str">
        <f>IF(M55=O55,"△",IF(M55&gt;O55,"◎","●"))</f>
        <v>●</v>
      </c>
      <c r="O55" s="51">
        <v>4</v>
      </c>
      <c r="P55" s="50">
        <v>0</v>
      </c>
      <c r="Q55" s="51" t="str">
        <f>IF(P55=R55,"△",IF(P55&gt;R55,"◎","●"))</f>
        <v>●</v>
      </c>
      <c r="R55" s="51">
        <v>3</v>
      </c>
      <c r="S55" s="119">
        <v>1</v>
      </c>
      <c r="T55" s="53">
        <v>0</v>
      </c>
      <c r="U55" s="120">
        <v>3</v>
      </c>
      <c r="V55" s="119">
        <f>S55*3+T55</f>
        <v>3</v>
      </c>
      <c r="W55" s="53">
        <f>J55+M55+P55+G55</f>
        <v>2</v>
      </c>
      <c r="X55" s="53">
        <f>I55+L55+O55+R55</f>
        <v>12</v>
      </c>
      <c r="Y55" s="130">
        <f>W55-X55</f>
        <v>-10</v>
      </c>
      <c r="Z55" s="126">
        <v>4</v>
      </c>
      <c r="AB55" s="45"/>
      <c r="AC55" s="46"/>
      <c r="AD55" s="46"/>
      <c r="AE55" s="45"/>
      <c r="AF55" s="45"/>
      <c r="AG55" s="46"/>
      <c r="AH55" s="46"/>
      <c r="AI55" s="45"/>
      <c r="AJ55" s="45"/>
      <c r="AK55" s="46"/>
      <c r="AL55" s="46"/>
      <c r="AM55" s="45"/>
      <c r="AN55" s="45"/>
      <c r="AO55" s="45"/>
    </row>
    <row r="56" spans="1:41" ht="22.5" customHeight="1">
      <c r="A56" s="80" t="s">
        <v>74</v>
      </c>
      <c r="B56" s="81">
        <f>B55+1</f>
        <v>35</v>
      </c>
      <c r="C56" s="23" t="s">
        <v>261</v>
      </c>
      <c r="D56" s="19">
        <f>I55</f>
        <v>5</v>
      </c>
      <c r="E56" s="19" t="str">
        <f>IF(D56=F56,"△",IF(D56&gt;F56,"◎","●"))</f>
        <v>◎</v>
      </c>
      <c r="F56" s="20">
        <f>G55</f>
        <v>0</v>
      </c>
      <c r="G56" s="223"/>
      <c r="H56" s="224"/>
      <c r="I56" s="225"/>
      <c r="J56" s="18">
        <v>7</v>
      </c>
      <c r="K56" s="19" t="str">
        <f>IF(J56=L56,"△",IF(J56&gt;L56,"◎","●"))</f>
        <v>◎</v>
      </c>
      <c r="L56" s="20">
        <v>1</v>
      </c>
      <c r="M56" s="18">
        <v>3</v>
      </c>
      <c r="N56" s="19" t="str">
        <f>IF(M56=O56,"△",IF(M56&gt;O56,"◎","●"))</f>
        <v>◎</v>
      </c>
      <c r="O56" s="19">
        <v>0</v>
      </c>
      <c r="P56" s="18">
        <v>0</v>
      </c>
      <c r="Q56" s="51" t="str">
        <f>IF(P56=R56,"△",IF(P56&gt;R56,"◎","●"))</f>
        <v>△</v>
      </c>
      <c r="R56" s="19">
        <v>0</v>
      </c>
      <c r="S56" s="121">
        <v>3</v>
      </c>
      <c r="T56" s="21">
        <v>1</v>
      </c>
      <c r="U56" s="122">
        <v>0</v>
      </c>
      <c r="V56" s="121">
        <f>S56*3+T56</f>
        <v>10</v>
      </c>
      <c r="W56" s="21">
        <f>D56+J56+M56+P56</f>
        <v>15</v>
      </c>
      <c r="X56" s="21">
        <f>F56+L56+O56+R56</f>
        <v>1</v>
      </c>
      <c r="Y56" s="131">
        <f>W56-X56</f>
        <v>14</v>
      </c>
      <c r="Z56" s="127">
        <v>1</v>
      </c>
      <c r="AB56" s="45"/>
      <c r="AC56" s="46"/>
      <c r="AD56" s="46"/>
      <c r="AE56" s="45"/>
      <c r="AF56" s="45"/>
      <c r="AG56" s="46"/>
      <c r="AH56" s="46"/>
      <c r="AI56" s="45"/>
      <c r="AJ56" s="45"/>
      <c r="AK56" s="46"/>
      <c r="AL56" s="46"/>
      <c r="AM56" s="45"/>
      <c r="AN56" s="45"/>
      <c r="AO56" s="45"/>
    </row>
    <row r="57" spans="1:41" ht="22.5" customHeight="1">
      <c r="A57" s="80" t="s">
        <v>74</v>
      </c>
      <c r="B57" s="81">
        <f>B56+1</f>
        <v>36</v>
      </c>
      <c r="C57" s="23" t="s">
        <v>115</v>
      </c>
      <c r="D57" s="19">
        <f>L55</f>
        <v>0</v>
      </c>
      <c r="E57" s="19" t="str">
        <f>IF(D57=F57,"△",IF(D57&gt;F57,"◎","●"))</f>
        <v>●</v>
      </c>
      <c r="F57" s="20">
        <f>J55</f>
        <v>2</v>
      </c>
      <c r="G57" s="18">
        <f>L56</f>
        <v>1</v>
      </c>
      <c r="H57" s="19" t="str">
        <f>IF(G57=I57,"△",IF(G57&gt;I57,"◎","●"))</f>
        <v>●</v>
      </c>
      <c r="I57" s="20">
        <f>J56</f>
        <v>7</v>
      </c>
      <c r="J57" s="223"/>
      <c r="K57" s="224"/>
      <c r="L57" s="225"/>
      <c r="M57" s="18">
        <v>0</v>
      </c>
      <c r="N57" s="19" t="str">
        <f>IF(M57=O57,"△",IF(M57&gt;O57,"◎","●"))</f>
        <v>●</v>
      </c>
      <c r="O57" s="19">
        <v>7</v>
      </c>
      <c r="P57" s="18">
        <v>0</v>
      </c>
      <c r="Q57" s="19" t="str">
        <f>IF(P57=R57,"△",IF(P57&gt;R57,"◎","●"))</f>
        <v>●</v>
      </c>
      <c r="R57" s="19">
        <v>6</v>
      </c>
      <c r="S57" s="121">
        <v>0</v>
      </c>
      <c r="T57" s="21">
        <v>0</v>
      </c>
      <c r="U57" s="122">
        <v>4</v>
      </c>
      <c r="V57" s="121">
        <f>S57*3+T57</f>
        <v>0</v>
      </c>
      <c r="W57" s="21">
        <f>D57+G57+M57+P57</f>
        <v>1</v>
      </c>
      <c r="X57" s="21">
        <f>F57+I57+O57+R57</f>
        <v>22</v>
      </c>
      <c r="Y57" s="131">
        <f>W57-X57</f>
        <v>-21</v>
      </c>
      <c r="Z57" s="127">
        <v>5</v>
      </c>
      <c r="AB57" s="45"/>
      <c r="AC57" s="46"/>
      <c r="AD57" s="46"/>
      <c r="AE57" s="45"/>
      <c r="AF57" s="45"/>
      <c r="AG57" s="46"/>
      <c r="AH57" s="46"/>
      <c r="AI57" s="45"/>
      <c r="AJ57" s="45"/>
      <c r="AK57" s="46"/>
      <c r="AL57" s="46"/>
      <c r="AM57" s="45"/>
      <c r="AN57" s="45"/>
      <c r="AO57" s="45"/>
    </row>
    <row r="58" spans="1:41" ht="22.5" customHeight="1">
      <c r="A58" s="88" t="s">
        <v>74</v>
      </c>
      <c r="B58" s="89">
        <v>37</v>
      </c>
      <c r="C58" s="55" t="s">
        <v>116</v>
      </c>
      <c r="D58" s="57">
        <f>O55</f>
        <v>4</v>
      </c>
      <c r="E58" s="57" t="str">
        <f>IF(D58=F58,"△",IF(D58&gt;F58,"◎","●"))</f>
        <v>◎</v>
      </c>
      <c r="F58" s="58">
        <f>M55</f>
        <v>0</v>
      </c>
      <c r="G58" s="59">
        <f>O56</f>
        <v>0</v>
      </c>
      <c r="H58" s="57" t="str">
        <f>IF(G58=I58,"△",IF(G58&gt;I58,"◎","●"))</f>
        <v>●</v>
      </c>
      <c r="I58" s="58">
        <f>M56</f>
        <v>3</v>
      </c>
      <c r="J58" s="59">
        <f>O57</f>
        <v>7</v>
      </c>
      <c r="K58" s="57" t="str">
        <f>IF(J58=L58,"△",IF(J58&gt;L58,"◎","●"))</f>
        <v>◎</v>
      </c>
      <c r="L58" s="58">
        <f>M57</f>
        <v>0</v>
      </c>
      <c r="M58" s="230"/>
      <c r="N58" s="231"/>
      <c r="O58" s="231"/>
      <c r="P58" s="18">
        <v>2</v>
      </c>
      <c r="Q58" s="51" t="str">
        <f>IF(P58=R58,"△",IF(P58&gt;R58,"◎","●"))</f>
        <v>◎</v>
      </c>
      <c r="R58" s="19">
        <v>0</v>
      </c>
      <c r="S58" s="133">
        <v>3</v>
      </c>
      <c r="T58" s="60">
        <v>0</v>
      </c>
      <c r="U58" s="134">
        <v>1</v>
      </c>
      <c r="V58" s="133">
        <f>S58*3+T58</f>
        <v>9</v>
      </c>
      <c r="W58" s="60">
        <f>D58+G58+J58+P58</f>
        <v>13</v>
      </c>
      <c r="X58" s="60">
        <f>F58+I58+L58+R58</f>
        <v>3</v>
      </c>
      <c r="Y58" s="137">
        <f>W58-X58</f>
        <v>10</v>
      </c>
      <c r="Z58" s="135">
        <v>2</v>
      </c>
      <c r="AB58" s="45"/>
      <c r="AC58" s="46"/>
      <c r="AD58" s="46"/>
      <c r="AE58" s="45"/>
      <c r="AF58" s="45"/>
      <c r="AG58" s="46"/>
      <c r="AH58" s="46"/>
      <c r="AI58" s="45"/>
      <c r="AJ58" s="45"/>
      <c r="AK58" s="46"/>
      <c r="AL58" s="46"/>
      <c r="AM58" s="45"/>
      <c r="AN58" s="45"/>
      <c r="AO58" s="45"/>
    </row>
    <row r="59" spans="1:41" ht="22.5" customHeight="1" thickBot="1">
      <c r="A59" s="82" t="s">
        <v>74</v>
      </c>
      <c r="B59" s="105">
        <v>43</v>
      </c>
      <c r="C59" s="143" t="s">
        <v>117</v>
      </c>
      <c r="D59" s="107">
        <v>3</v>
      </c>
      <c r="E59" s="27" t="str">
        <f>IF(D59=F59,"△",IF(D59&gt;F59,"◎","●"))</f>
        <v>◎</v>
      </c>
      <c r="F59" s="108">
        <v>0</v>
      </c>
      <c r="G59" s="29">
        <v>0</v>
      </c>
      <c r="H59" s="27" t="str">
        <f>IF(G59=I59,"△",IF(G59&gt;I59,"◎","●"))</f>
        <v>△</v>
      </c>
      <c r="I59" s="28">
        <f>M57</f>
        <v>0</v>
      </c>
      <c r="J59" s="109">
        <v>6</v>
      </c>
      <c r="K59" s="27" t="str">
        <f>IF(J59=L59,"△",IF(J59&gt;L59,"◎","●"))</f>
        <v>◎</v>
      </c>
      <c r="L59" s="110">
        <v>0</v>
      </c>
      <c r="M59" s="109">
        <v>0</v>
      </c>
      <c r="N59" s="27" t="str">
        <f>IF(M59=O59,"△",IF(M59&gt;O59,"◎","●"))</f>
        <v>●</v>
      </c>
      <c r="O59" s="110">
        <v>2</v>
      </c>
      <c r="P59" s="214"/>
      <c r="Q59" s="215"/>
      <c r="R59" s="215"/>
      <c r="S59" s="141">
        <v>2</v>
      </c>
      <c r="T59" s="142">
        <v>1</v>
      </c>
      <c r="U59" s="111">
        <v>1</v>
      </c>
      <c r="V59" s="141">
        <f>S59*3+T59</f>
        <v>7</v>
      </c>
      <c r="W59" s="142">
        <f>D59+G59+J59+M59</f>
        <v>9</v>
      </c>
      <c r="X59" s="142">
        <f>F59+I59+L59+O59</f>
        <v>2</v>
      </c>
      <c r="Y59" s="111">
        <f>W59-X59</f>
        <v>7</v>
      </c>
      <c r="Z59" s="136">
        <v>3</v>
      </c>
      <c r="AB59" s="45"/>
      <c r="AC59" s="46"/>
      <c r="AD59" s="46"/>
      <c r="AE59" s="45"/>
      <c r="AF59" s="45"/>
      <c r="AG59" s="46"/>
      <c r="AH59" s="46"/>
      <c r="AI59" s="45"/>
      <c r="AJ59" s="45"/>
      <c r="AK59" s="46"/>
      <c r="AL59" s="46"/>
      <c r="AM59" s="45"/>
      <c r="AN59" s="45"/>
      <c r="AO59" s="45"/>
    </row>
    <row r="60" spans="1:41" ht="22.5" customHeight="1" thickBot="1">
      <c r="A60" s="84"/>
      <c r="B60" s="85"/>
      <c r="C60" s="31"/>
      <c r="D60" s="22"/>
      <c r="E60" s="67"/>
      <c r="F60" s="67"/>
      <c r="G60" s="22"/>
      <c r="H60" s="22"/>
      <c r="I60" s="67"/>
      <c r="J60" s="67"/>
      <c r="K60" s="22"/>
      <c r="L60" s="22"/>
      <c r="M60" s="67"/>
      <c r="N60" s="67"/>
      <c r="O60" s="22"/>
      <c r="P60" s="22"/>
      <c r="Q60" s="22"/>
      <c r="R60" s="22"/>
      <c r="S60" s="22"/>
      <c r="T60" s="22"/>
      <c r="U60" s="22"/>
      <c r="V60" s="22"/>
      <c r="W60" s="67"/>
      <c r="AB60" s="45"/>
      <c r="AC60" s="46"/>
      <c r="AD60" s="46"/>
      <c r="AE60" s="45"/>
      <c r="AF60" s="45"/>
      <c r="AG60" s="46"/>
      <c r="AH60" s="46"/>
      <c r="AI60" s="45"/>
      <c r="AJ60" s="45"/>
      <c r="AK60" s="46"/>
      <c r="AL60" s="46"/>
      <c r="AM60" s="45"/>
      <c r="AN60" s="45"/>
      <c r="AO60" s="45"/>
    </row>
    <row r="61" spans="1:41" ht="22.5" customHeight="1" thickBot="1">
      <c r="A61" s="248" t="s">
        <v>50</v>
      </c>
      <c r="B61" s="249"/>
      <c r="C61" s="250"/>
      <c r="D61" s="226" t="str">
        <f>C62</f>
        <v>本町スポーツ少年団</v>
      </c>
      <c r="E61" s="227"/>
      <c r="F61" s="227"/>
      <c r="G61" s="227" t="str">
        <f>C63</f>
        <v>金富ＳＣ</v>
      </c>
      <c r="H61" s="227"/>
      <c r="I61" s="227"/>
      <c r="J61" s="227" t="str">
        <f>C64</f>
        <v>ＳＫＦＣ　　Ｂ</v>
      </c>
      <c r="K61" s="227"/>
      <c r="L61" s="227"/>
      <c r="M61" s="227" t="str">
        <f>C65</f>
        <v>東根ＪＳＣ</v>
      </c>
      <c r="N61" s="227"/>
      <c r="O61" s="232"/>
      <c r="P61" s="117" t="s">
        <v>24</v>
      </c>
      <c r="Q61" s="62" t="s">
        <v>39</v>
      </c>
      <c r="R61" s="118" t="s">
        <v>25</v>
      </c>
      <c r="S61" s="117" t="s">
        <v>40</v>
      </c>
      <c r="T61" s="62" t="s">
        <v>26</v>
      </c>
      <c r="U61" s="62" t="s">
        <v>27</v>
      </c>
      <c r="V61" s="129" t="s">
        <v>28</v>
      </c>
      <c r="W61" s="125" t="s">
        <v>29</v>
      </c>
      <c r="AB61" s="45"/>
      <c r="AC61" s="46"/>
      <c r="AD61" s="46"/>
      <c r="AE61" s="45"/>
      <c r="AF61" s="45"/>
      <c r="AG61" s="46"/>
      <c r="AH61" s="46"/>
      <c r="AI61" s="45"/>
      <c r="AJ61" s="45"/>
      <c r="AK61" s="46"/>
      <c r="AL61" s="46"/>
      <c r="AM61" s="45"/>
      <c r="AN61" s="45"/>
      <c r="AO61" s="45"/>
    </row>
    <row r="62" spans="1:41" ht="22.5" customHeight="1">
      <c r="A62" s="78" t="s">
        <v>75</v>
      </c>
      <c r="B62" s="79">
        <f>B58+1</f>
        <v>38</v>
      </c>
      <c r="C62" s="17" t="s">
        <v>118</v>
      </c>
      <c r="D62" s="220"/>
      <c r="E62" s="221"/>
      <c r="F62" s="222"/>
      <c r="G62" s="50">
        <v>0</v>
      </c>
      <c r="H62" s="51" t="str">
        <f>IF(G62=I62,"△",IF(G62&gt;I62,"◎","●"))</f>
        <v>●</v>
      </c>
      <c r="I62" s="52">
        <v>2</v>
      </c>
      <c r="J62" s="50">
        <v>2</v>
      </c>
      <c r="K62" s="51" t="str">
        <f>IF(J62=L62,"△",IF(J62&gt;L62,"◎","●"))</f>
        <v>●</v>
      </c>
      <c r="L62" s="52">
        <v>5</v>
      </c>
      <c r="M62" s="50">
        <v>1</v>
      </c>
      <c r="N62" s="51" t="str">
        <f>IF(M62=O62,"△",IF(M62&gt;O62,"◎","●"))</f>
        <v>●</v>
      </c>
      <c r="O62" s="51">
        <v>5</v>
      </c>
      <c r="P62" s="119">
        <v>0</v>
      </c>
      <c r="Q62" s="53">
        <v>0</v>
      </c>
      <c r="R62" s="120">
        <v>3</v>
      </c>
      <c r="S62" s="119">
        <f>P62*3+Q62</f>
        <v>0</v>
      </c>
      <c r="T62" s="53">
        <f>G62+J62+M62</f>
        <v>3</v>
      </c>
      <c r="U62" s="53">
        <f>I62+L62+O62</f>
        <v>12</v>
      </c>
      <c r="V62" s="130">
        <f>T62-U62</f>
        <v>-9</v>
      </c>
      <c r="W62" s="126">
        <v>4</v>
      </c>
      <c r="AB62" s="45"/>
      <c r="AC62" s="46"/>
      <c r="AD62" s="46"/>
      <c r="AE62" s="45"/>
      <c r="AF62" s="45"/>
      <c r="AG62" s="46"/>
      <c r="AH62" s="46"/>
      <c r="AI62" s="45"/>
      <c r="AJ62" s="45"/>
      <c r="AK62" s="46"/>
      <c r="AL62" s="46"/>
      <c r="AM62" s="45"/>
      <c r="AN62" s="45"/>
      <c r="AO62" s="45"/>
    </row>
    <row r="63" spans="1:41" ht="22.5" customHeight="1">
      <c r="A63" s="80" t="s">
        <v>75</v>
      </c>
      <c r="B63" s="81">
        <f>B62+1</f>
        <v>39</v>
      </c>
      <c r="C63" s="23" t="s">
        <v>119</v>
      </c>
      <c r="D63" s="24">
        <f>I62</f>
        <v>2</v>
      </c>
      <c r="E63" s="19" t="str">
        <f>IF(D63=F63,"△",IF(D63&gt;F63,"◎","●"))</f>
        <v>◎</v>
      </c>
      <c r="F63" s="20">
        <f>G62</f>
        <v>0</v>
      </c>
      <c r="G63" s="223"/>
      <c r="H63" s="224"/>
      <c r="I63" s="225"/>
      <c r="J63" s="18">
        <v>1</v>
      </c>
      <c r="K63" s="19" t="str">
        <f>IF(J63=L63,"△",IF(J63&gt;L63,"◎","●"))</f>
        <v>●</v>
      </c>
      <c r="L63" s="20">
        <v>7</v>
      </c>
      <c r="M63" s="18">
        <v>1</v>
      </c>
      <c r="N63" s="19" t="str">
        <f>IF(M63=O63,"△",IF(M63&gt;O63,"◎","●"))</f>
        <v>●</v>
      </c>
      <c r="O63" s="19">
        <v>2</v>
      </c>
      <c r="P63" s="121">
        <v>1</v>
      </c>
      <c r="Q63" s="21">
        <v>0</v>
      </c>
      <c r="R63" s="122">
        <v>2</v>
      </c>
      <c r="S63" s="121">
        <f>P63*3+Q63</f>
        <v>3</v>
      </c>
      <c r="T63" s="21">
        <f>D63+J63+M63</f>
        <v>4</v>
      </c>
      <c r="U63" s="21">
        <f>F63+L63+O63</f>
        <v>9</v>
      </c>
      <c r="V63" s="131">
        <f>T63-U63</f>
        <v>-5</v>
      </c>
      <c r="W63" s="127">
        <v>3</v>
      </c>
      <c r="AB63" s="45"/>
      <c r="AC63" s="46"/>
      <c r="AD63" s="46"/>
      <c r="AE63" s="45"/>
      <c r="AF63" s="45"/>
      <c r="AG63" s="46"/>
      <c r="AH63" s="46"/>
      <c r="AI63" s="45"/>
      <c r="AJ63" s="45"/>
      <c r="AK63" s="46"/>
      <c r="AL63" s="46"/>
      <c r="AM63" s="45"/>
      <c r="AN63" s="45"/>
      <c r="AO63" s="45"/>
    </row>
    <row r="64" spans="1:41" ht="22.5" customHeight="1">
      <c r="A64" s="80" t="s">
        <v>75</v>
      </c>
      <c r="B64" s="81">
        <f>B63+1</f>
        <v>40</v>
      </c>
      <c r="C64" s="23" t="s">
        <v>120</v>
      </c>
      <c r="D64" s="24">
        <f>L62</f>
        <v>5</v>
      </c>
      <c r="E64" s="19" t="str">
        <f>IF(D64=F64,"△",IF(D64&gt;F64,"◎","●"))</f>
        <v>◎</v>
      </c>
      <c r="F64" s="20">
        <f>J62</f>
        <v>2</v>
      </c>
      <c r="G64" s="18">
        <f>L63</f>
        <v>7</v>
      </c>
      <c r="H64" s="19" t="str">
        <f>IF(G64=I64,"△",IF(G64&gt;I64,"◎","●"))</f>
        <v>◎</v>
      </c>
      <c r="I64" s="20">
        <f>J63</f>
        <v>1</v>
      </c>
      <c r="J64" s="223"/>
      <c r="K64" s="224"/>
      <c r="L64" s="225"/>
      <c r="M64" s="18">
        <v>3</v>
      </c>
      <c r="N64" s="19" t="str">
        <f>IF(M64=O64,"△",IF(M64&gt;O64,"◎","●"))</f>
        <v>◎</v>
      </c>
      <c r="O64" s="19">
        <v>1</v>
      </c>
      <c r="P64" s="121">
        <v>3</v>
      </c>
      <c r="Q64" s="21">
        <v>0</v>
      </c>
      <c r="R64" s="122">
        <v>0</v>
      </c>
      <c r="S64" s="121">
        <f>P64*3+Q64</f>
        <v>9</v>
      </c>
      <c r="T64" s="21">
        <f>D64+G64+M64</f>
        <v>15</v>
      </c>
      <c r="U64" s="21">
        <f>F64+I64+O64</f>
        <v>4</v>
      </c>
      <c r="V64" s="131">
        <f>T64-U64</f>
        <v>11</v>
      </c>
      <c r="W64" s="127">
        <v>1</v>
      </c>
      <c r="AB64" s="45"/>
      <c r="AC64" s="46"/>
      <c r="AD64" s="46"/>
      <c r="AE64" s="45"/>
      <c r="AF64" s="45"/>
      <c r="AG64" s="46"/>
      <c r="AH64" s="46"/>
      <c r="AI64" s="45"/>
      <c r="AJ64" s="45"/>
      <c r="AK64" s="46"/>
      <c r="AL64" s="46"/>
      <c r="AM64" s="45"/>
      <c r="AN64" s="45"/>
      <c r="AO64" s="45"/>
    </row>
    <row r="65" spans="1:41" ht="27" customHeight="1" thickBot="1">
      <c r="A65" s="82" t="s">
        <v>75</v>
      </c>
      <c r="B65" s="83">
        <f>B64+1</f>
        <v>41</v>
      </c>
      <c r="C65" s="25" t="s">
        <v>121</v>
      </c>
      <c r="D65" s="26">
        <f>O62</f>
        <v>5</v>
      </c>
      <c r="E65" s="27" t="str">
        <f>IF(D65=F65,"△",IF(D65&gt;F65,"◎","●"))</f>
        <v>◎</v>
      </c>
      <c r="F65" s="28">
        <f>M62</f>
        <v>1</v>
      </c>
      <c r="G65" s="29">
        <f>O63</f>
        <v>2</v>
      </c>
      <c r="H65" s="27" t="str">
        <f>IF(G65=I65,"△",IF(G65&gt;I65,"◎","●"))</f>
        <v>◎</v>
      </c>
      <c r="I65" s="28">
        <f>M63</f>
        <v>1</v>
      </c>
      <c r="J65" s="29">
        <f>O64</f>
        <v>1</v>
      </c>
      <c r="K65" s="27" t="str">
        <f>IF(J65=L65,"△",IF(J65&gt;L65,"◎","●"))</f>
        <v>●</v>
      </c>
      <c r="L65" s="28">
        <f>M64</f>
        <v>3</v>
      </c>
      <c r="M65" s="214"/>
      <c r="N65" s="215"/>
      <c r="O65" s="215"/>
      <c r="P65" s="123">
        <v>2</v>
      </c>
      <c r="Q65" s="30">
        <v>0</v>
      </c>
      <c r="R65" s="124">
        <v>1</v>
      </c>
      <c r="S65" s="123">
        <f>P65*3+Q65</f>
        <v>6</v>
      </c>
      <c r="T65" s="30">
        <f>D65+G65+J65</f>
        <v>8</v>
      </c>
      <c r="U65" s="30">
        <f>F65+I65+L65</f>
        <v>5</v>
      </c>
      <c r="V65" s="132">
        <f>T65-U65</f>
        <v>3</v>
      </c>
      <c r="W65" s="128">
        <v>2</v>
      </c>
      <c r="AB65" s="45"/>
      <c r="AC65" s="46"/>
      <c r="AD65" s="46"/>
      <c r="AE65" s="45"/>
      <c r="AF65" s="45"/>
      <c r="AG65" s="46"/>
      <c r="AH65" s="46"/>
      <c r="AI65" s="45"/>
      <c r="AJ65" s="45"/>
      <c r="AK65" s="46"/>
      <c r="AL65" s="46"/>
      <c r="AM65" s="45"/>
      <c r="AN65" s="45"/>
      <c r="AO65" s="45"/>
    </row>
    <row r="66" spans="4:41" ht="14.25">
      <c r="D66" s="45"/>
      <c r="E66" s="46"/>
      <c r="F66" s="46"/>
      <c r="G66" s="45"/>
      <c r="H66" s="45"/>
      <c r="I66" s="46"/>
      <c r="J66" s="46"/>
      <c r="K66" s="45"/>
      <c r="L66" s="45"/>
      <c r="M66" s="46"/>
      <c r="N66" s="46"/>
      <c r="O66" s="45"/>
      <c r="P66" s="45"/>
      <c r="Q66" s="45"/>
      <c r="AB66" s="45"/>
      <c r="AC66" s="46"/>
      <c r="AD66" s="46"/>
      <c r="AE66" s="45"/>
      <c r="AF66" s="45"/>
      <c r="AG66" s="46"/>
      <c r="AH66" s="46"/>
      <c r="AI66" s="45"/>
      <c r="AJ66" s="45"/>
      <c r="AK66" s="46"/>
      <c r="AL66" s="46"/>
      <c r="AM66" s="45"/>
      <c r="AN66" s="45"/>
      <c r="AO66" s="45"/>
    </row>
    <row r="67" spans="4:41" ht="15" thickBot="1">
      <c r="D67" s="45"/>
      <c r="E67" s="46"/>
      <c r="F67" s="46"/>
      <c r="G67" s="45"/>
      <c r="H67" s="45"/>
      <c r="I67" s="46"/>
      <c r="J67" s="46"/>
      <c r="K67" s="45"/>
      <c r="L67" s="45"/>
      <c r="M67" s="46"/>
      <c r="N67" s="46"/>
      <c r="O67" s="45"/>
      <c r="P67" s="45"/>
      <c r="Q67" s="45"/>
      <c r="AB67" s="45"/>
      <c r="AC67" s="46"/>
      <c r="AD67" s="46"/>
      <c r="AE67" s="45"/>
      <c r="AF67" s="45"/>
      <c r="AG67" s="46"/>
      <c r="AH67" s="46"/>
      <c r="AI67" s="45"/>
      <c r="AJ67" s="45"/>
      <c r="AK67" s="46"/>
      <c r="AL67" s="46"/>
      <c r="AM67" s="45"/>
      <c r="AN67" s="45"/>
      <c r="AO67" s="45"/>
    </row>
    <row r="68" spans="1:41" ht="23.25" customHeight="1" thickBot="1">
      <c r="A68" s="238"/>
      <c r="B68" s="239"/>
      <c r="C68" s="240"/>
      <c r="D68" s="255" t="s">
        <v>180</v>
      </c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B68" s="45"/>
      <c r="AC68" s="46"/>
      <c r="AD68" s="46"/>
      <c r="AE68" s="45"/>
      <c r="AF68" s="45"/>
      <c r="AG68" s="46"/>
      <c r="AH68" s="46"/>
      <c r="AI68" s="45"/>
      <c r="AJ68" s="45"/>
      <c r="AK68" s="46"/>
      <c r="AL68" s="46"/>
      <c r="AM68" s="45"/>
      <c r="AN68" s="45"/>
      <c r="AO68" s="45"/>
    </row>
    <row r="69" spans="1:41" ht="23.25" customHeight="1" thickBot="1">
      <c r="A69" s="241" t="s">
        <v>51</v>
      </c>
      <c r="B69" s="242"/>
      <c r="C69" s="243"/>
      <c r="D69" s="226" t="str">
        <f>C70</f>
        <v>渋谷東部ＪＦＣ</v>
      </c>
      <c r="E69" s="227"/>
      <c r="F69" s="227"/>
      <c r="G69" s="227" t="str">
        <f>C71</f>
        <v>ＦＣ　ＷＡＳＥＤＡ</v>
      </c>
      <c r="H69" s="227"/>
      <c r="I69" s="227"/>
      <c r="J69" s="227" t="str">
        <f>C72</f>
        <v>ＦＣトリプレッタ渋谷ＪｒＢ</v>
      </c>
      <c r="K69" s="227"/>
      <c r="L69" s="227"/>
      <c r="M69" s="227" t="str">
        <f>C73</f>
        <v>ＳＤＳＣ</v>
      </c>
      <c r="N69" s="227"/>
      <c r="O69" s="232"/>
      <c r="P69" s="232" t="str">
        <f>C74</f>
        <v>ＳＫＦＣ　Ａ</v>
      </c>
      <c r="Q69" s="233"/>
      <c r="R69" s="233"/>
      <c r="S69" s="117" t="s">
        <v>24</v>
      </c>
      <c r="T69" s="62" t="s">
        <v>39</v>
      </c>
      <c r="U69" s="118" t="s">
        <v>25</v>
      </c>
      <c r="V69" s="117" t="s">
        <v>40</v>
      </c>
      <c r="W69" s="62" t="s">
        <v>26</v>
      </c>
      <c r="X69" s="62" t="s">
        <v>27</v>
      </c>
      <c r="Y69" s="129" t="s">
        <v>28</v>
      </c>
      <c r="Z69" s="125" t="s">
        <v>29</v>
      </c>
      <c r="AB69" s="45"/>
      <c r="AC69" s="46"/>
      <c r="AD69" s="46"/>
      <c r="AE69" s="45"/>
      <c r="AF69" s="45"/>
      <c r="AG69" s="46"/>
      <c r="AH69" s="46"/>
      <c r="AI69" s="45"/>
      <c r="AJ69" s="45"/>
      <c r="AK69" s="46"/>
      <c r="AL69" s="46"/>
      <c r="AM69" s="45"/>
      <c r="AN69" s="45"/>
      <c r="AO69" s="45"/>
    </row>
    <row r="70" spans="1:41" ht="23.25" customHeight="1">
      <c r="A70" s="144" t="s">
        <v>53</v>
      </c>
      <c r="B70" s="145">
        <v>1</v>
      </c>
      <c r="C70" s="146" t="s">
        <v>181</v>
      </c>
      <c r="D70" s="220"/>
      <c r="E70" s="221"/>
      <c r="F70" s="222"/>
      <c r="G70" s="50">
        <v>1</v>
      </c>
      <c r="H70" s="51" t="str">
        <f>IF(G70=I70,"△",IF(G70&gt;I70,"◎","●"))</f>
        <v>△</v>
      </c>
      <c r="I70" s="52">
        <v>1</v>
      </c>
      <c r="J70" s="50">
        <v>2</v>
      </c>
      <c r="K70" s="51" t="str">
        <f>IF(J70=L70,"△",IF(J70&gt;L70,"◎","●"))</f>
        <v>△</v>
      </c>
      <c r="L70" s="52">
        <v>2</v>
      </c>
      <c r="M70" s="50">
        <v>3</v>
      </c>
      <c r="N70" s="51" t="str">
        <f>IF(M70=O70,"△",IF(M70&gt;O70,"◎","●"))</f>
        <v>◎</v>
      </c>
      <c r="O70" s="52">
        <v>0</v>
      </c>
      <c r="P70" s="50">
        <v>3</v>
      </c>
      <c r="Q70" s="51" t="str">
        <f>IF(P70=R70,"△",IF(P70&gt;R70,"◎","●"))</f>
        <v>●</v>
      </c>
      <c r="R70" s="52">
        <v>11</v>
      </c>
      <c r="S70" s="119">
        <v>1</v>
      </c>
      <c r="T70" s="53">
        <v>2</v>
      </c>
      <c r="U70" s="120">
        <v>1</v>
      </c>
      <c r="V70" s="119">
        <f>S70*3+T70</f>
        <v>5</v>
      </c>
      <c r="W70" s="53">
        <f>J70+M70+P70+G70</f>
        <v>9</v>
      </c>
      <c r="X70" s="53">
        <f>I70+L70+O70+R70</f>
        <v>14</v>
      </c>
      <c r="Y70" s="130">
        <f>W70-X70</f>
        <v>-5</v>
      </c>
      <c r="Z70" s="126">
        <v>3</v>
      </c>
      <c r="AB70" s="45"/>
      <c r="AC70" s="46"/>
      <c r="AD70" s="46"/>
      <c r="AE70" s="45"/>
      <c r="AF70" s="45"/>
      <c r="AG70" s="46"/>
      <c r="AH70" s="46"/>
      <c r="AI70" s="45"/>
      <c r="AJ70" s="45"/>
      <c r="AK70" s="46"/>
      <c r="AL70" s="46"/>
      <c r="AM70" s="45"/>
      <c r="AN70" s="45"/>
      <c r="AO70" s="45"/>
    </row>
    <row r="71" spans="1:26" ht="23.25" customHeight="1">
      <c r="A71" s="147" t="s">
        <v>54</v>
      </c>
      <c r="B71" s="148">
        <v>2</v>
      </c>
      <c r="C71" s="149" t="s">
        <v>264</v>
      </c>
      <c r="D71" s="24">
        <f>I70</f>
        <v>1</v>
      </c>
      <c r="E71" s="19" t="str">
        <f>IF(D71=F71,"△",IF(D71&gt;F71,"◎","●"))</f>
        <v>△</v>
      </c>
      <c r="F71" s="20">
        <f>G70</f>
        <v>1</v>
      </c>
      <c r="G71" s="223"/>
      <c r="H71" s="224"/>
      <c r="I71" s="225"/>
      <c r="J71" s="50">
        <v>3</v>
      </c>
      <c r="K71" s="51" t="str">
        <f>IF(J71=L71,"△",IF(J71&gt;L71,"◎","●"))</f>
        <v>◎</v>
      </c>
      <c r="L71" s="52">
        <v>1</v>
      </c>
      <c r="M71" s="50">
        <v>2</v>
      </c>
      <c r="N71" s="51" t="str">
        <f>IF(M71=O71,"△",IF(M71&gt;O71,"◎","●"))</f>
        <v>◎</v>
      </c>
      <c r="O71" s="52">
        <v>1</v>
      </c>
      <c r="P71" s="50">
        <v>1</v>
      </c>
      <c r="Q71" s="51" t="str">
        <f>IF(P71=R71,"△",IF(P71&gt;R71,"◎","●"))</f>
        <v>●</v>
      </c>
      <c r="R71" s="52">
        <v>5</v>
      </c>
      <c r="S71" s="121">
        <v>2</v>
      </c>
      <c r="T71" s="21">
        <v>1</v>
      </c>
      <c r="U71" s="122">
        <v>1</v>
      </c>
      <c r="V71" s="121">
        <f>S71*3+T71</f>
        <v>7</v>
      </c>
      <c r="W71" s="21">
        <f>D71+J71+M71+P71</f>
        <v>7</v>
      </c>
      <c r="X71" s="21">
        <f>F71+L71+O71+R71</f>
        <v>8</v>
      </c>
      <c r="Y71" s="131">
        <f>W71-X71</f>
        <v>-1</v>
      </c>
      <c r="Z71" s="127">
        <v>2</v>
      </c>
    </row>
    <row r="72" spans="1:26" ht="23.25" customHeight="1">
      <c r="A72" s="147" t="s">
        <v>55</v>
      </c>
      <c r="B72" s="150">
        <v>1</v>
      </c>
      <c r="C72" s="149" t="s">
        <v>182</v>
      </c>
      <c r="D72" s="24">
        <f>L70</f>
        <v>2</v>
      </c>
      <c r="E72" s="19" t="str">
        <f>IF(D72=F72,"△",IF(D72&gt;F72,"◎","●"))</f>
        <v>△</v>
      </c>
      <c r="F72" s="20">
        <f>J70</f>
        <v>2</v>
      </c>
      <c r="G72" s="18">
        <f>L71</f>
        <v>1</v>
      </c>
      <c r="H72" s="19" t="str">
        <f>IF(G72=I72,"△",IF(G72&gt;I72,"◎","●"))</f>
        <v>●</v>
      </c>
      <c r="I72" s="20">
        <f>J71</f>
        <v>3</v>
      </c>
      <c r="J72" s="223"/>
      <c r="K72" s="224"/>
      <c r="L72" s="225"/>
      <c r="M72" s="50">
        <v>1</v>
      </c>
      <c r="N72" s="51" t="str">
        <f>IF(M72=O72,"△",IF(M72&gt;O72,"◎","●"))</f>
        <v>◎</v>
      </c>
      <c r="O72" s="52">
        <v>0</v>
      </c>
      <c r="P72" s="50">
        <v>2</v>
      </c>
      <c r="Q72" s="51" t="str">
        <f>IF(P72=R72,"△",IF(P72&gt;R72,"◎","●"))</f>
        <v>●</v>
      </c>
      <c r="R72" s="52">
        <v>6</v>
      </c>
      <c r="S72" s="121">
        <v>1</v>
      </c>
      <c r="T72" s="21">
        <v>1</v>
      </c>
      <c r="U72" s="122">
        <v>2</v>
      </c>
      <c r="V72" s="121">
        <f>S72*3+T72</f>
        <v>4</v>
      </c>
      <c r="W72" s="21">
        <f>D72+G72+M72+P72</f>
        <v>6</v>
      </c>
      <c r="X72" s="21">
        <f>F72+I72+O72+R72</f>
        <v>11</v>
      </c>
      <c r="Y72" s="131">
        <f>W72-X72</f>
        <v>-5</v>
      </c>
      <c r="Z72" s="127">
        <v>4</v>
      </c>
    </row>
    <row r="73" spans="1:26" ht="23.25" customHeight="1">
      <c r="A73" s="147" t="s">
        <v>56</v>
      </c>
      <c r="B73" s="150">
        <v>2</v>
      </c>
      <c r="C73" s="151" t="s">
        <v>125</v>
      </c>
      <c r="D73" s="56">
        <f>O70</f>
        <v>0</v>
      </c>
      <c r="E73" s="57" t="str">
        <f>IF(D73=F73,"△",IF(D73&gt;F73,"◎","●"))</f>
        <v>●</v>
      </c>
      <c r="F73" s="58">
        <f>M70</f>
        <v>3</v>
      </c>
      <c r="G73" s="59">
        <f>O71</f>
        <v>1</v>
      </c>
      <c r="H73" s="57" t="str">
        <f>IF(G73=I73,"△",IF(G73&gt;I73,"◎","●"))</f>
        <v>●</v>
      </c>
      <c r="I73" s="58">
        <f>M71</f>
        <v>2</v>
      </c>
      <c r="J73" s="59">
        <f>O72</f>
        <v>0</v>
      </c>
      <c r="K73" s="57" t="str">
        <f>IF(J73=L73,"△",IF(J73&gt;L73,"◎","●"))</f>
        <v>●</v>
      </c>
      <c r="L73" s="58">
        <f>M72</f>
        <v>1</v>
      </c>
      <c r="M73" s="230"/>
      <c r="N73" s="231"/>
      <c r="O73" s="231"/>
      <c r="P73" s="50">
        <v>0</v>
      </c>
      <c r="Q73" s="51" t="str">
        <f>IF(P73=R73,"△",IF(P73&gt;R73,"◎","●"))</f>
        <v>●</v>
      </c>
      <c r="R73" s="52">
        <v>8</v>
      </c>
      <c r="S73" s="133">
        <v>0</v>
      </c>
      <c r="T73" s="60">
        <v>0</v>
      </c>
      <c r="U73" s="134">
        <v>4</v>
      </c>
      <c r="V73" s="133">
        <f>S73*3+T73</f>
        <v>0</v>
      </c>
      <c r="W73" s="60">
        <f>D73+G73+J73+P73</f>
        <v>1</v>
      </c>
      <c r="X73" s="60">
        <f>F73+I73+L73+R73</f>
        <v>14</v>
      </c>
      <c r="Y73" s="137">
        <f>W73-X73</f>
        <v>-13</v>
      </c>
      <c r="Z73" s="135">
        <v>5</v>
      </c>
    </row>
    <row r="74" spans="1:26" ht="23.25" customHeight="1" thickBot="1">
      <c r="A74" s="152" t="s">
        <v>57</v>
      </c>
      <c r="B74" s="153">
        <v>2</v>
      </c>
      <c r="C74" s="154" t="s">
        <v>267</v>
      </c>
      <c r="D74" s="26">
        <v>11</v>
      </c>
      <c r="E74" s="27" t="str">
        <f>IF(D74=F74,"△",IF(D74&gt;F74,"◎","●"))</f>
        <v>◎</v>
      </c>
      <c r="F74" s="28">
        <v>3</v>
      </c>
      <c r="G74" s="29">
        <v>5</v>
      </c>
      <c r="H74" s="27" t="str">
        <f>IF(G74=I74,"△",IF(G74&gt;I74,"◎","●"))</f>
        <v>◎</v>
      </c>
      <c r="I74" s="28">
        <f>M72</f>
        <v>1</v>
      </c>
      <c r="J74" s="29">
        <v>6</v>
      </c>
      <c r="K74" s="27" t="str">
        <f>IF(J74=L74,"△",IF(J74&gt;L74,"◎","●"))</f>
        <v>◎</v>
      </c>
      <c r="L74" s="28">
        <v>2</v>
      </c>
      <c r="M74" s="29">
        <f>R73</f>
        <v>8</v>
      </c>
      <c r="N74" s="27" t="str">
        <f>IF(M74=O74,"△",IF(M74&gt;O74,"◎","●"))</f>
        <v>◎</v>
      </c>
      <c r="O74" s="28">
        <f>P73</f>
        <v>0</v>
      </c>
      <c r="P74" s="214"/>
      <c r="Q74" s="215"/>
      <c r="R74" s="215"/>
      <c r="S74" s="141">
        <v>4</v>
      </c>
      <c r="T74" s="142">
        <v>0</v>
      </c>
      <c r="U74" s="111">
        <v>0</v>
      </c>
      <c r="V74" s="123">
        <f>S74*3+T74</f>
        <v>12</v>
      </c>
      <c r="W74" s="142">
        <f>D74+G74+J74+M74</f>
        <v>30</v>
      </c>
      <c r="X74" s="142">
        <f>F74+I74+L74+O74</f>
        <v>6</v>
      </c>
      <c r="Y74" s="111">
        <v>24</v>
      </c>
      <c r="Z74" s="136">
        <v>1</v>
      </c>
    </row>
    <row r="75" spans="1:23" ht="23.25" customHeight="1" thickBot="1">
      <c r="A75" s="155"/>
      <c r="B75" s="156"/>
      <c r="C75" s="15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3"/>
      <c r="Q75" s="33"/>
      <c r="R75" s="33"/>
      <c r="S75" s="32"/>
      <c r="T75" s="33"/>
      <c r="U75" s="33"/>
      <c r="V75" s="34"/>
      <c r="W75" s="35"/>
    </row>
    <row r="76" spans="1:26" ht="23.25" customHeight="1" thickBot="1">
      <c r="A76" s="158" t="s">
        <v>52</v>
      </c>
      <c r="B76" s="159"/>
      <c r="C76" s="160"/>
      <c r="D76" s="226" t="str">
        <f>C77</f>
        <v>ソレイユＦＣ</v>
      </c>
      <c r="E76" s="227"/>
      <c r="F76" s="227"/>
      <c r="G76" s="227" t="str">
        <f>C78</f>
        <v>ＢＯＮＯＳ　Ａ</v>
      </c>
      <c r="H76" s="227"/>
      <c r="I76" s="227"/>
      <c r="J76" s="227" t="str">
        <f>C79</f>
        <v>ＳＣシクス</v>
      </c>
      <c r="K76" s="227"/>
      <c r="L76" s="227"/>
      <c r="M76" s="227" t="str">
        <f>C80</f>
        <v>鷹の子ＳＣ　Ａ</v>
      </c>
      <c r="N76" s="227"/>
      <c r="O76" s="232"/>
      <c r="P76" s="232" t="str">
        <f>C81</f>
        <v>ＳＫＦＣ　Ｂ</v>
      </c>
      <c r="Q76" s="233"/>
      <c r="R76" s="233"/>
      <c r="S76" s="117" t="s">
        <v>24</v>
      </c>
      <c r="T76" s="62" t="s">
        <v>39</v>
      </c>
      <c r="U76" s="118" t="s">
        <v>25</v>
      </c>
      <c r="V76" s="117" t="s">
        <v>40</v>
      </c>
      <c r="W76" s="62" t="s">
        <v>26</v>
      </c>
      <c r="X76" s="62" t="s">
        <v>27</v>
      </c>
      <c r="Y76" s="129" t="s">
        <v>28</v>
      </c>
      <c r="Z76" s="125" t="s">
        <v>29</v>
      </c>
    </row>
    <row r="77" spans="1:26" ht="23.25" customHeight="1">
      <c r="A77" s="144" t="s">
        <v>58</v>
      </c>
      <c r="B77" s="145">
        <v>1</v>
      </c>
      <c r="C77" s="146" t="s">
        <v>139</v>
      </c>
      <c r="D77" s="220"/>
      <c r="E77" s="221"/>
      <c r="F77" s="222"/>
      <c r="G77" s="50">
        <v>0</v>
      </c>
      <c r="H77" s="51" t="str">
        <f>IF(G77=I77,"△",IF(G77&gt;I77,"◎","●"))</f>
        <v>●</v>
      </c>
      <c r="I77" s="52">
        <v>3</v>
      </c>
      <c r="J77" s="50">
        <v>1</v>
      </c>
      <c r="K77" s="51" t="str">
        <f>IF(J77=L77,"△",IF(J77&gt;L77,"◎","●"))</f>
        <v>●</v>
      </c>
      <c r="L77" s="52">
        <v>2</v>
      </c>
      <c r="M77" s="50">
        <v>2</v>
      </c>
      <c r="N77" s="51" t="str">
        <f>IF(M77=O77,"△",IF(M77&gt;O77,"◎","●"))</f>
        <v>△</v>
      </c>
      <c r="O77" s="52">
        <v>2</v>
      </c>
      <c r="P77" s="50">
        <v>1</v>
      </c>
      <c r="Q77" s="51" t="str">
        <f>IF(P77=R77,"△",IF(P77&gt;R77,"◎","●"))</f>
        <v>◎</v>
      </c>
      <c r="R77" s="52">
        <v>0</v>
      </c>
      <c r="S77" s="119">
        <v>1</v>
      </c>
      <c r="T77" s="53">
        <v>1</v>
      </c>
      <c r="U77" s="120">
        <v>2</v>
      </c>
      <c r="V77" s="119">
        <f>S77*3+T77</f>
        <v>4</v>
      </c>
      <c r="W77" s="53">
        <f>J77+M77+P77+G77</f>
        <v>4</v>
      </c>
      <c r="X77" s="53">
        <f>I77+L77+O77+R77</f>
        <v>7</v>
      </c>
      <c r="Y77" s="130">
        <f>W77-X77</f>
        <v>-3</v>
      </c>
      <c r="Z77" s="126">
        <v>4</v>
      </c>
    </row>
    <row r="78" spans="1:26" ht="23.25" customHeight="1">
      <c r="A78" s="147" t="s">
        <v>59</v>
      </c>
      <c r="B78" s="148">
        <v>2</v>
      </c>
      <c r="C78" s="149" t="s">
        <v>263</v>
      </c>
      <c r="D78" s="24">
        <f>I77</f>
        <v>3</v>
      </c>
      <c r="E78" s="19" t="str">
        <f>IF(D78=F78,"△",IF(D78&gt;F78,"◎","●"))</f>
        <v>◎</v>
      </c>
      <c r="F78" s="20">
        <f>G77</f>
        <v>0</v>
      </c>
      <c r="G78" s="223"/>
      <c r="H78" s="224"/>
      <c r="I78" s="225"/>
      <c r="J78" s="50">
        <v>4</v>
      </c>
      <c r="K78" s="51" t="str">
        <f>IF(J78=L78,"△",IF(J78&gt;L78,"◎","●"))</f>
        <v>◎</v>
      </c>
      <c r="L78" s="52">
        <v>0</v>
      </c>
      <c r="M78" s="50">
        <v>5</v>
      </c>
      <c r="N78" s="51" t="str">
        <f>IF(M78=O78,"△",IF(M78&gt;O78,"◎","●"))</f>
        <v>◎</v>
      </c>
      <c r="O78" s="52">
        <v>0</v>
      </c>
      <c r="P78" s="50">
        <v>5</v>
      </c>
      <c r="Q78" s="51" t="str">
        <f>IF(P78=R78,"△",IF(P78&gt;R78,"◎","●"))</f>
        <v>◎</v>
      </c>
      <c r="R78" s="52">
        <v>0</v>
      </c>
      <c r="S78" s="121">
        <v>4</v>
      </c>
      <c r="T78" s="21">
        <v>0</v>
      </c>
      <c r="U78" s="122">
        <v>0</v>
      </c>
      <c r="V78" s="121">
        <f>S78*3+T78</f>
        <v>12</v>
      </c>
      <c r="W78" s="21">
        <f>D78+J78+M78+P78</f>
        <v>17</v>
      </c>
      <c r="X78" s="21">
        <f>F78+L78+O78+R78</f>
        <v>0</v>
      </c>
      <c r="Y78" s="131">
        <f>W78-X78</f>
        <v>17</v>
      </c>
      <c r="Z78" s="127">
        <v>1</v>
      </c>
    </row>
    <row r="79" spans="1:26" ht="23.25" customHeight="1">
      <c r="A79" s="147" t="s">
        <v>60</v>
      </c>
      <c r="B79" s="150">
        <v>2</v>
      </c>
      <c r="C79" s="149" t="s">
        <v>276</v>
      </c>
      <c r="D79" s="24">
        <f>L77</f>
        <v>2</v>
      </c>
      <c r="E79" s="19" t="str">
        <f>IF(D79=F79,"△",IF(D79&gt;F79,"◎","●"))</f>
        <v>◎</v>
      </c>
      <c r="F79" s="20">
        <f>J77</f>
        <v>1</v>
      </c>
      <c r="G79" s="18">
        <f>L78</f>
        <v>0</v>
      </c>
      <c r="H79" s="19" t="str">
        <f>IF(G79=I79,"△",IF(G79&gt;I79,"◎","●"))</f>
        <v>●</v>
      </c>
      <c r="I79" s="20">
        <f>J78</f>
        <v>4</v>
      </c>
      <c r="J79" s="223"/>
      <c r="K79" s="224"/>
      <c r="L79" s="225"/>
      <c r="M79" s="50">
        <v>2</v>
      </c>
      <c r="N79" s="51" t="str">
        <f>IF(M79=O79,"△",IF(M79&gt;O79,"◎","●"))</f>
        <v>●</v>
      </c>
      <c r="O79" s="52">
        <v>5</v>
      </c>
      <c r="P79" s="50">
        <v>2</v>
      </c>
      <c r="Q79" s="51" t="str">
        <f>IF(P79=R79,"△",IF(P79&gt;R79,"◎","●"))</f>
        <v>●</v>
      </c>
      <c r="R79" s="52">
        <v>5</v>
      </c>
      <c r="S79" s="121">
        <v>1</v>
      </c>
      <c r="T79" s="21">
        <v>0</v>
      </c>
      <c r="U79" s="122">
        <v>3</v>
      </c>
      <c r="V79" s="121">
        <f>S79*3+T79</f>
        <v>3</v>
      </c>
      <c r="W79" s="21">
        <f>D79+G79+M79+P79</f>
        <v>6</v>
      </c>
      <c r="X79" s="21">
        <f>F79+I79+O79+R79</f>
        <v>15</v>
      </c>
      <c r="Y79" s="131">
        <f>W79-X79</f>
        <v>-9</v>
      </c>
      <c r="Z79" s="127">
        <v>5</v>
      </c>
    </row>
    <row r="80" spans="1:26" ht="23.25" customHeight="1">
      <c r="A80" s="147" t="s">
        <v>76</v>
      </c>
      <c r="B80" s="150">
        <v>2</v>
      </c>
      <c r="C80" s="151" t="s">
        <v>265</v>
      </c>
      <c r="D80" s="56">
        <f>O77</f>
        <v>2</v>
      </c>
      <c r="E80" s="57" t="str">
        <f>IF(D80=F80,"△",IF(D80&gt;F80,"◎","●"))</f>
        <v>△</v>
      </c>
      <c r="F80" s="58">
        <f>M77</f>
        <v>2</v>
      </c>
      <c r="G80" s="59">
        <f>O78</f>
        <v>0</v>
      </c>
      <c r="H80" s="57" t="str">
        <f>IF(G80=I80,"△",IF(G80&gt;I80,"◎","●"))</f>
        <v>●</v>
      </c>
      <c r="I80" s="58">
        <f>M78</f>
        <v>5</v>
      </c>
      <c r="J80" s="59">
        <f>O79</f>
        <v>5</v>
      </c>
      <c r="K80" s="57" t="str">
        <f>IF(J80=L80,"△",IF(J80&gt;L80,"◎","●"))</f>
        <v>◎</v>
      </c>
      <c r="L80" s="58">
        <f>M79</f>
        <v>2</v>
      </c>
      <c r="M80" s="230"/>
      <c r="N80" s="231"/>
      <c r="O80" s="231"/>
      <c r="P80" s="50">
        <v>1</v>
      </c>
      <c r="Q80" s="51" t="str">
        <f>IF(P80=R80,"△",IF(P80&gt;R80,"◎","●"))</f>
        <v>△</v>
      </c>
      <c r="R80" s="52">
        <v>1</v>
      </c>
      <c r="S80" s="133">
        <v>1</v>
      </c>
      <c r="T80" s="60">
        <v>2</v>
      </c>
      <c r="U80" s="134">
        <v>1</v>
      </c>
      <c r="V80" s="133">
        <f>S80*3+T80</f>
        <v>5</v>
      </c>
      <c r="W80" s="60">
        <f>D80+G80+J80+P80</f>
        <v>8</v>
      </c>
      <c r="X80" s="60">
        <f>F80+I80+L80+R80</f>
        <v>10</v>
      </c>
      <c r="Y80" s="137">
        <f>W80-X80</f>
        <v>-2</v>
      </c>
      <c r="Z80" s="135">
        <v>2</v>
      </c>
    </row>
    <row r="81" spans="1:26" ht="23.25" customHeight="1" thickBot="1">
      <c r="A81" s="152" t="s">
        <v>77</v>
      </c>
      <c r="B81" s="153">
        <v>1</v>
      </c>
      <c r="C81" s="154" t="s">
        <v>260</v>
      </c>
      <c r="D81" s="26">
        <f>O78</f>
        <v>0</v>
      </c>
      <c r="E81" s="27" t="str">
        <f>IF(D81=F81,"△",IF(D81&gt;F81,"◎","●"))</f>
        <v>●</v>
      </c>
      <c r="F81" s="28">
        <v>1</v>
      </c>
      <c r="G81" s="29">
        <v>0</v>
      </c>
      <c r="H81" s="27" t="str">
        <f>IF(G81=I81,"△",IF(G81&gt;I81,"◎","●"))</f>
        <v>●</v>
      </c>
      <c r="I81" s="28">
        <v>5</v>
      </c>
      <c r="J81" s="29">
        <v>5</v>
      </c>
      <c r="K81" s="27" t="str">
        <f>IF(J81=L81,"△",IF(J81&gt;L81,"◎","●"))</f>
        <v>◎</v>
      </c>
      <c r="L81" s="28">
        <v>2</v>
      </c>
      <c r="M81" s="29">
        <f>R80</f>
        <v>1</v>
      </c>
      <c r="N81" s="27" t="str">
        <f>IF(M81=O81,"△",IF(M81&gt;O81,"◎","●"))</f>
        <v>△</v>
      </c>
      <c r="O81" s="28">
        <f>P80</f>
        <v>1</v>
      </c>
      <c r="P81" s="214"/>
      <c r="Q81" s="215"/>
      <c r="R81" s="215"/>
      <c r="S81" s="141">
        <v>1</v>
      </c>
      <c r="T81" s="142">
        <v>1</v>
      </c>
      <c r="U81" s="111">
        <v>2</v>
      </c>
      <c r="V81" s="123">
        <f>S81*3+T81</f>
        <v>4</v>
      </c>
      <c r="W81" s="142">
        <f>D81+G81+J81+M81</f>
        <v>6</v>
      </c>
      <c r="X81" s="142">
        <f>F81+I81+L81+O81</f>
        <v>9</v>
      </c>
      <c r="Y81" s="212">
        <v>-3</v>
      </c>
      <c r="Z81" s="136">
        <v>3</v>
      </c>
    </row>
    <row r="82" spans="1:23" ht="23.25" customHeight="1" thickBot="1">
      <c r="A82" s="161"/>
      <c r="B82" s="162"/>
      <c r="C82" s="15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8"/>
      <c r="W82" s="39"/>
    </row>
    <row r="83" spans="1:26" ht="23.25" customHeight="1" thickBot="1">
      <c r="A83" s="158" t="s">
        <v>78</v>
      </c>
      <c r="B83" s="159"/>
      <c r="C83" s="160"/>
      <c r="D83" s="226" t="str">
        <f>C84</f>
        <v>大岡山ＦＣ</v>
      </c>
      <c r="E83" s="227"/>
      <c r="F83" s="227"/>
      <c r="G83" s="227" t="str">
        <f>C85</f>
        <v>ＦＣ新宿内藤</v>
      </c>
      <c r="H83" s="227"/>
      <c r="I83" s="227"/>
      <c r="J83" s="227" t="str">
        <f>C86</f>
        <v>不動ＳＣ</v>
      </c>
      <c r="K83" s="227"/>
      <c r="L83" s="227"/>
      <c r="M83" s="227" t="str">
        <f>C87</f>
        <v>ＦＣグラスルーツ</v>
      </c>
      <c r="N83" s="227"/>
      <c r="O83" s="232"/>
      <c r="P83" s="232" t="str">
        <f>C88</f>
        <v>ＢＯＮＯＳ　Ｂ</v>
      </c>
      <c r="Q83" s="233"/>
      <c r="R83" s="233"/>
      <c r="S83" s="117" t="s">
        <v>24</v>
      </c>
      <c r="T83" s="62" t="s">
        <v>39</v>
      </c>
      <c r="U83" s="118" t="s">
        <v>25</v>
      </c>
      <c r="V83" s="117" t="s">
        <v>40</v>
      </c>
      <c r="W83" s="62" t="s">
        <v>26</v>
      </c>
      <c r="X83" s="62" t="s">
        <v>27</v>
      </c>
      <c r="Y83" s="129" t="s">
        <v>28</v>
      </c>
      <c r="Z83" s="125" t="s">
        <v>29</v>
      </c>
    </row>
    <row r="84" spans="1:26" ht="23.25" customHeight="1">
      <c r="A84" s="144" t="s">
        <v>53</v>
      </c>
      <c r="B84" s="145">
        <v>2</v>
      </c>
      <c r="C84" s="146" t="s">
        <v>249</v>
      </c>
      <c r="D84" s="220"/>
      <c r="E84" s="221"/>
      <c r="F84" s="222"/>
      <c r="G84" s="50">
        <v>0</v>
      </c>
      <c r="H84" s="51" t="str">
        <f>IF(G84=I84,"△",IF(G84&gt;I84,"◎","●"))</f>
        <v>●</v>
      </c>
      <c r="I84" s="52">
        <v>2</v>
      </c>
      <c r="J84" s="50">
        <v>0</v>
      </c>
      <c r="K84" s="51" t="str">
        <f>IF(J84=L84,"△",IF(J84&gt;L84,"◎","●"))</f>
        <v>●</v>
      </c>
      <c r="L84" s="52">
        <v>1</v>
      </c>
      <c r="M84" s="50">
        <v>0</v>
      </c>
      <c r="N84" s="51" t="str">
        <f>IF(M84=O84,"△",IF(M84&gt;O84,"◎","●"))</f>
        <v>●</v>
      </c>
      <c r="O84" s="52">
        <v>3</v>
      </c>
      <c r="P84" s="50">
        <v>0</v>
      </c>
      <c r="Q84" s="51" t="str">
        <f>IF(P84=R84,"△",IF(P84&gt;R84,"◎","●"))</f>
        <v>△</v>
      </c>
      <c r="R84" s="52">
        <v>0</v>
      </c>
      <c r="S84" s="119">
        <v>0</v>
      </c>
      <c r="T84" s="53">
        <v>1</v>
      </c>
      <c r="U84" s="120">
        <v>3</v>
      </c>
      <c r="V84" s="119">
        <f>S84*3+T84</f>
        <v>1</v>
      </c>
      <c r="W84" s="53">
        <f>J84+M84+P84+G84</f>
        <v>0</v>
      </c>
      <c r="X84" s="53">
        <f>I84+L84+O84+R84</f>
        <v>6</v>
      </c>
      <c r="Y84" s="130">
        <f>W84-X84</f>
        <v>-6</v>
      </c>
      <c r="Z84" s="126">
        <v>5</v>
      </c>
    </row>
    <row r="85" spans="1:26" ht="23.25" customHeight="1">
      <c r="A85" s="147" t="s">
        <v>54</v>
      </c>
      <c r="B85" s="148">
        <v>1</v>
      </c>
      <c r="C85" s="149" t="s">
        <v>269</v>
      </c>
      <c r="D85" s="24">
        <f>I84</f>
        <v>2</v>
      </c>
      <c r="E85" s="19" t="str">
        <f>IF(D85=F85,"△",IF(D85&gt;F85,"◎","●"))</f>
        <v>◎</v>
      </c>
      <c r="F85" s="20">
        <f>G84</f>
        <v>0</v>
      </c>
      <c r="G85" s="223"/>
      <c r="H85" s="224"/>
      <c r="I85" s="225"/>
      <c r="J85" s="50">
        <v>7</v>
      </c>
      <c r="K85" s="51" t="str">
        <f>IF(J85=L85,"△",IF(J85&gt;L85,"◎","●"))</f>
        <v>◎</v>
      </c>
      <c r="L85" s="52">
        <v>1</v>
      </c>
      <c r="M85" s="50">
        <v>6</v>
      </c>
      <c r="N85" s="51" t="str">
        <f>IF(M85=O85,"△",IF(M85&gt;O85,"◎","●"))</f>
        <v>◎</v>
      </c>
      <c r="O85" s="52">
        <v>0</v>
      </c>
      <c r="P85" s="50">
        <v>2</v>
      </c>
      <c r="Q85" s="51" t="str">
        <f>IF(P85=R85,"△",IF(P85&gt;R85,"◎","●"))</f>
        <v>△</v>
      </c>
      <c r="R85" s="52">
        <v>2</v>
      </c>
      <c r="S85" s="121">
        <v>3</v>
      </c>
      <c r="T85" s="21">
        <v>1</v>
      </c>
      <c r="U85" s="122">
        <v>0</v>
      </c>
      <c r="V85" s="121">
        <f>S85*3+T85</f>
        <v>10</v>
      </c>
      <c r="W85" s="21">
        <f>D85+J85+M85+P85</f>
        <v>17</v>
      </c>
      <c r="X85" s="21">
        <f>F85+L85+O85+R85</f>
        <v>3</v>
      </c>
      <c r="Y85" s="131">
        <f>W85-X85</f>
        <v>14</v>
      </c>
      <c r="Z85" s="127">
        <v>1</v>
      </c>
    </row>
    <row r="86" spans="1:26" ht="23.25" customHeight="1">
      <c r="A86" s="147" t="s">
        <v>55</v>
      </c>
      <c r="B86" s="150">
        <v>2</v>
      </c>
      <c r="C86" s="149" t="s">
        <v>250</v>
      </c>
      <c r="D86" s="24">
        <f>L84</f>
        <v>1</v>
      </c>
      <c r="E86" s="19" t="str">
        <f>IF(D86=F86,"△",IF(D86&gt;F86,"◎","●"))</f>
        <v>◎</v>
      </c>
      <c r="F86" s="20">
        <f>J84</f>
        <v>0</v>
      </c>
      <c r="G86" s="18">
        <f>L85</f>
        <v>1</v>
      </c>
      <c r="H86" s="19" t="str">
        <f>IF(G86=I86,"△",IF(G86&gt;I86,"◎","●"))</f>
        <v>●</v>
      </c>
      <c r="I86" s="20">
        <f>J85</f>
        <v>7</v>
      </c>
      <c r="J86" s="223"/>
      <c r="K86" s="224"/>
      <c r="L86" s="225"/>
      <c r="M86" s="50">
        <v>2</v>
      </c>
      <c r="N86" s="51" t="str">
        <f>IF(M86=O86,"△",IF(M86&gt;O86,"◎","●"))</f>
        <v>●</v>
      </c>
      <c r="O86" s="52">
        <v>4</v>
      </c>
      <c r="P86" s="50">
        <v>1</v>
      </c>
      <c r="Q86" s="51" t="str">
        <f>IF(P86=R86,"△",IF(P86&gt;R86,"◎","●"))</f>
        <v>●</v>
      </c>
      <c r="R86" s="52">
        <v>4</v>
      </c>
      <c r="S86" s="121">
        <v>1</v>
      </c>
      <c r="T86" s="21">
        <v>0</v>
      </c>
      <c r="U86" s="122">
        <v>3</v>
      </c>
      <c r="V86" s="121">
        <f>S86*3+T86</f>
        <v>3</v>
      </c>
      <c r="W86" s="21">
        <f>D86+G86+M86+P86</f>
        <v>5</v>
      </c>
      <c r="X86" s="21">
        <f>F86+I86+O86+R86</f>
        <v>15</v>
      </c>
      <c r="Y86" s="131">
        <f>W86-X86</f>
        <v>-10</v>
      </c>
      <c r="Z86" s="127">
        <v>4</v>
      </c>
    </row>
    <row r="87" spans="1:26" ht="23.25" customHeight="1">
      <c r="A87" s="147" t="s">
        <v>56</v>
      </c>
      <c r="B87" s="150">
        <v>1</v>
      </c>
      <c r="C87" s="151" t="s">
        <v>126</v>
      </c>
      <c r="D87" s="56">
        <f>O84</f>
        <v>3</v>
      </c>
      <c r="E87" s="57" t="str">
        <f>IF(D87=F87,"△",IF(D87&gt;F87,"◎","●"))</f>
        <v>◎</v>
      </c>
      <c r="F87" s="58">
        <f>M84</f>
        <v>0</v>
      </c>
      <c r="G87" s="59">
        <f>O85</f>
        <v>0</v>
      </c>
      <c r="H87" s="57" t="str">
        <f>IF(G87=I87,"△",IF(G87&gt;I87,"◎","●"))</f>
        <v>●</v>
      </c>
      <c r="I87" s="58">
        <f>M85</f>
        <v>6</v>
      </c>
      <c r="J87" s="59">
        <f>O86</f>
        <v>4</v>
      </c>
      <c r="K87" s="57" t="str">
        <f>IF(J87=L87,"△",IF(J87&gt;L87,"◎","●"))</f>
        <v>◎</v>
      </c>
      <c r="L87" s="58">
        <f>M86</f>
        <v>2</v>
      </c>
      <c r="M87" s="230"/>
      <c r="N87" s="231"/>
      <c r="O87" s="231"/>
      <c r="P87" s="50">
        <v>1</v>
      </c>
      <c r="Q87" s="51" t="str">
        <f>IF(P87=R87,"△",IF(P87&gt;R87,"◎","●"))</f>
        <v>●</v>
      </c>
      <c r="R87" s="52">
        <v>3</v>
      </c>
      <c r="S87" s="133">
        <v>2</v>
      </c>
      <c r="T87" s="60">
        <v>0</v>
      </c>
      <c r="U87" s="134">
        <v>2</v>
      </c>
      <c r="V87" s="133">
        <f>S87*3+T87</f>
        <v>6</v>
      </c>
      <c r="W87" s="60">
        <f>D87+G87+J87+P87</f>
        <v>8</v>
      </c>
      <c r="X87" s="60">
        <f>F87+I87+L87+R87</f>
        <v>11</v>
      </c>
      <c r="Y87" s="137">
        <f>W87-X87</f>
        <v>-3</v>
      </c>
      <c r="Z87" s="135">
        <v>3</v>
      </c>
    </row>
    <row r="88" spans="1:26" ht="23.25" customHeight="1" thickBot="1">
      <c r="A88" s="152" t="s">
        <v>57</v>
      </c>
      <c r="B88" s="153">
        <v>1</v>
      </c>
      <c r="C88" s="154" t="s">
        <v>272</v>
      </c>
      <c r="D88" s="26">
        <f>O85</f>
        <v>0</v>
      </c>
      <c r="E88" s="27" t="str">
        <f>IF(D88=F88,"△",IF(D88&gt;F88,"◎","●"))</f>
        <v>△</v>
      </c>
      <c r="F88" s="28">
        <v>0</v>
      </c>
      <c r="G88" s="29">
        <v>2</v>
      </c>
      <c r="H88" s="27" t="str">
        <f>IF(G88=I88,"△",IF(G88&gt;I88,"◎","●"))</f>
        <v>△</v>
      </c>
      <c r="I88" s="28">
        <f>M86</f>
        <v>2</v>
      </c>
      <c r="J88" s="29">
        <v>4</v>
      </c>
      <c r="K88" s="27" t="str">
        <f>IF(J88=L88,"△",IF(J88&gt;L88,"◎","●"))</f>
        <v>◎</v>
      </c>
      <c r="L88" s="28">
        <v>1</v>
      </c>
      <c r="M88" s="29">
        <v>3</v>
      </c>
      <c r="N88" s="27" t="str">
        <f>IF(M88=O88,"△",IF(M88&gt;O88,"◎","●"))</f>
        <v>◎</v>
      </c>
      <c r="O88" s="28">
        <f>P87</f>
        <v>1</v>
      </c>
      <c r="P88" s="214"/>
      <c r="Q88" s="215"/>
      <c r="R88" s="215"/>
      <c r="S88" s="141">
        <v>2</v>
      </c>
      <c r="T88" s="142">
        <v>2</v>
      </c>
      <c r="U88" s="111">
        <v>0</v>
      </c>
      <c r="V88" s="123">
        <f>S88*3+T88</f>
        <v>8</v>
      </c>
      <c r="W88" s="142">
        <f>D88+G88+J88+M88</f>
        <v>9</v>
      </c>
      <c r="X88" s="142">
        <f>F88+I88+L88+O88</f>
        <v>4</v>
      </c>
      <c r="Y88" s="111">
        <v>3</v>
      </c>
      <c r="Z88" s="136">
        <v>2</v>
      </c>
    </row>
    <row r="89" spans="1:23" ht="23.25" customHeight="1" thickBot="1">
      <c r="A89" s="163"/>
      <c r="B89" s="164"/>
      <c r="C89" s="15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8"/>
      <c r="W89" s="39"/>
    </row>
    <row r="90" spans="1:26" ht="23.25" customHeight="1" thickBot="1">
      <c r="A90" s="158" t="s">
        <v>79</v>
      </c>
      <c r="B90" s="159"/>
      <c r="C90" s="160"/>
      <c r="D90" s="226" t="str">
        <f>C91</f>
        <v>ラスカル千駄木</v>
      </c>
      <c r="E90" s="227"/>
      <c r="F90" s="227"/>
      <c r="G90" s="227" t="str">
        <f>C92</f>
        <v>ＦＣトリプレッタ渋谷Ｊｒ</v>
      </c>
      <c r="H90" s="227"/>
      <c r="I90" s="227"/>
      <c r="J90" s="227" t="str">
        <f>C93</f>
        <v>ヴィトーリア目黒ＦＣ</v>
      </c>
      <c r="K90" s="227"/>
      <c r="L90" s="227"/>
      <c r="M90" s="227" t="str">
        <f>C94</f>
        <v>ＦＣとんぼ</v>
      </c>
      <c r="N90" s="227"/>
      <c r="O90" s="232"/>
      <c r="P90" s="232" t="str">
        <f>C95</f>
        <v>東根ＪＳＣ</v>
      </c>
      <c r="Q90" s="233"/>
      <c r="R90" s="233"/>
      <c r="S90" s="117" t="s">
        <v>24</v>
      </c>
      <c r="T90" s="62" t="s">
        <v>39</v>
      </c>
      <c r="U90" s="118" t="s">
        <v>25</v>
      </c>
      <c r="V90" s="117" t="s">
        <v>40</v>
      </c>
      <c r="W90" s="62" t="s">
        <v>26</v>
      </c>
      <c r="X90" s="62" t="s">
        <v>27</v>
      </c>
      <c r="Y90" s="129" t="s">
        <v>28</v>
      </c>
      <c r="Z90" s="125" t="s">
        <v>29</v>
      </c>
    </row>
    <row r="91" spans="1:26" ht="23.25" customHeight="1">
      <c r="A91" s="144" t="s">
        <v>58</v>
      </c>
      <c r="B91" s="145">
        <v>2</v>
      </c>
      <c r="C91" s="146" t="s">
        <v>142</v>
      </c>
      <c r="D91" s="220"/>
      <c r="E91" s="221"/>
      <c r="F91" s="222"/>
      <c r="G91" s="50">
        <v>3</v>
      </c>
      <c r="H91" s="51" t="str">
        <f>IF(G91=I91,"△",IF(G91&gt;I91,"◎","●"))</f>
        <v>△</v>
      </c>
      <c r="I91" s="52">
        <v>3</v>
      </c>
      <c r="J91" s="50">
        <v>2</v>
      </c>
      <c r="K91" s="51" t="str">
        <f>IF(J91=L91,"△",IF(J91&gt;L91,"◎","●"))</f>
        <v>●</v>
      </c>
      <c r="L91" s="52">
        <v>8</v>
      </c>
      <c r="M91" s="50">
        <v>1</v>
      </c>
      <c r="N91" s="51" t="str">
        <f>IF(M91=O91,"△",IF(M91&gt;O91,"◎","●"))</f>
        <v>△</v>
      </c>
      <c r="O91" s="52">
        <v>1</v>
      </c>
      <c r="P91" s="50">
        <v>1</v>
      </c>
      <c r="Q91" s="51" t="str">
        <f>IF(P91=R91,"△",IF(P91&gt;R91,"◎","●"))</f>
        <v>●</v>
      </c>
      <c r="R91" s="52">
        <v>2</v>
      </c>
      <c r="S91" s="119">
        <v>0</v>
      </c>
      <c r="T91" s="53">
        <v>2</v>
      </c>
      <c r="U91" s="120">
        <v>2</v>
      </c>
      <c r="V91" s="119">
        <f>S91*3+T91</f>
        <v>2</v>
      </c>
      <c r="W91" s="53">
        <f>J91+M91+P91+G91</f>
        <v>7</v>
      </c>
      <c r="X91" s="53">
        <f>I91+L91+O91+R91</f>
        <v>14</v>
      </c>
      <c r="Y91" s="130">
        <f>W91-X91</f>
        <v>-7</v>
      </c>
      <c r="Z91" s="126">
        <v>5</v>
      </c>
    </row>
    <row r="92" spans="1:26" ht="23.25" customHeight="1">
      <c r="A92" s="147" t="s">
        <v>59</v>
      </c>
      <c r="B92" s="148">
        <v>1</v>
      </c>
      <c r="C92" s="149" t="s">
        <v>270</v>
      </c>
      <c r="D92" s="24">
        <f>I91</f>
        <v>3</v>
      </c>
      <c r="E92" s="19" t="str">
        <f>IF(D92=F92,"△",IF(D92&gt;F92,"◎","●"))</f>
        <v>△</v>
      </c>
      <c r="F92" s="20">
        <f>G91</f>
        <v>3</v>
      </c>
      <c r="G92" s="223"/>
      <c r="H92" s="224"/>
      <c r="I92" s="225"/>
      <c r="J92" s="50">
        <v>1</v>
      </c>
      <c r="K92" s="51" t="str">
        <f>IF(J92=L92,"△",IF(J92&gt;L92,"◎","●"))</f>
        <v>◎</v>
      </c>
      <c r="L92" s="52">
        <v>0</v>
      </c>
      <c r="M92" s="50">
        <v>0</v>
      </c>
      <c r="N92" s="51" t="str">
        <f>IF(M92=O92,"△",IF(M92&gt;O92,"◎","●"))</f>
        <v>△</v>
      </c>
      <c r="O92" s="52">
        <v>0</v>
      </c>
      <c r="P92" s="50">
        <v>8</v>
      </c>
      <c r="Q92" s="51" t="str">
        <f>IF(P92=R92,"△",IF(P92&gt;R92,"◎","●"))</f>
        <v>◎</v>
      </c>
      <c r="R92" s="52">
        <v>3</v>
      </c>
      <c r="S92" s="121">
        <v>2</v>
      </c>
      <c r="T92" s="21">
        <v>2</v>
      </c>
      <c r="U92" s="122">
        <v>0</v>
      </c>
      <c r="V92" s="121">
        <f>S92*3+T92</f>
        <v>8</v>
      </c>
      <c r="W92" s="21">
        <f>D92+J92+M92+P92</f>
        <v>12</v>
      </c>
      <c r="X92" s="21">
        <f>F92+L92+O92+R92</f>
        <v>6</v>
      </c>
      <c r="Y92" s="131">
        <f>W92-X92</f>
        <v>6</v>
      </c>
      <c r="Z92" s="127">
        <v>2</v>
      </c>
    </row>
    <row r="93" spans="1:26" ht="23.25" customHeight="1">
      <c r="A93" s="147" t="s">
        <v>60</v>
      </c>
      <c r="B93" s="150">
        <v>1</v>
      </c>
      <c r="C93" s="149" t="s">
        <v>275</v>
      </c>
      <c r="D93" s="24">
        <f>L91</f>
        <v>8</v>
      </c>
      <c r="E93" s="19" t="str">
        <f>IF(D93=F93,"△",IF(D93&gt;F93,"◎","●"))</f>
        <v>◎</v>
      </c>
      <c r="F93" s="20">
        <f>J91</f>
        <v>2</v>
      </c>
      <c r="G93" s="18">
        <f>L92</f>
        <v>0</v>
      </c>
      <c r="H93" s="19" t="str">
        <f>IF(G93=I93,"△",IF(G93&gt;I93,"◎","●"))</f>
        <v>●</v>
      </c>
      <c r="I93" s="20">
        <f>J92</f>
        <v>1</v>
      </c>
      <c r="J93" s="223"/>
      <c r="K93" s="224"/>
      <c r="L93" s="225"/>
      <c r="M93" s="50">
        <v>2</v>
      </c>
      <c r="N93" s="51" t="str">
        <f>IF(M93=O93,"△",IF(M93&gt;O93,"◎","●"))</f>
        <v>◎</v>
      </c>
      <c r="O93" s="52">
        <v>0</v>
      </c>
      <c r="P93" s="50">
        <v>3</v>
      </c>
      <c r="Q93" s="51" t="str">
        <f>IF(P93=R93,"△",IF(P93&gt;R93,"◎","●"))</f>
        <v>◎</v>
      </c>
      <c r="R93" s="52">
        <v>0</v>
      </c>
      <c r="S93" s="121">
        <v>3</v>
      </c>
      <c r="T93" s="21">
        <v>0</v>
      </c>
      <c r="U93" s="122">
        <v>1</v>
      </c>
      <c r="V93" s="121">
        <f>S93*3+T93</f>
        <v>9</v>
      </c>
      <c r="W93" s="21">
        <f>D93+G93+M93+P93</f>
        <v>13</v>
      </c>
      <c r="X93" s="21">
        <f>F93+I93+O93+R93</f>
        <v>3</v>
      </c>
      <c r="Y93" s="131">
        <f>W93-X93</f>
        <v>10</v>
      </c>
      <c r="Z93" s="127">
        <v>1</v>
      </c>
    </row>
    <row r="94" spans="1:26" ht="23.25" customHeight="1">
      <c r="A94" s="147" t="s">
        <v>76</v>
      </c>
      <c r="B94" s="150">
        <v>1</v>
      </c>
      <c r="C94" s="151" t="s">
        <v>274</v>
      </c>
      <c r="D94" s="56">
        <f>O91</f>
        <v>1</v>
      </c>
      <c r="E94" s="57" t="str">
        <f>IF(D94=F94,"△",IF(D94&gt;F94,"◎","●"))</f>
        <v>△</v>
      </c>
      <c r="F94" s="58">
        <f>M91</f>
        <v>1</v>
      </c>
      <c r="G94" s="59">
        <f>O92</f>
        <v>0</v>
      </c>
      <c r="H94" s="57" t="str">
        <f>IF(G94=I94,"△",IF(G94&gt;I94,"◎","●"))</f>
        <v>△</v>
      </c>
      <c r="I94" s="58">
        <f>M92</f>
        <v>0</v>
      </c>
      <c r="J94" s="59">
        <f>O93</f>
        <v>0</v>
      </c>
      <c r="K94" s="57" t="str">
        <f>IF(J94=L94,"△",IF(J94&gt;L94,"◎","●"))</f>
        <v>●</v>
      </c>
      <c r="L94" s="58">
        <f>M93</f>
        <v>2</v>
      </c>
      <c r="M94" s="230"/>
      <c r="N94" s="231"/>
      <c r="O94" s="231"/>
      <c r="P94" s="50">
        <v>0</v>
      </c>
      <c r="Q94" s="51" t="str">
        <f>IF(P94=R94,"△",IF(P94&gt;R94,"◎","●"))</f>
        <v>△</v>
      </c>
      <c r="R94" s="52">
        <v>0</v>
      </c>
      <c r="S94" s="133">
        <v>0</v>
      </c>
      <c r="T94" s="60">
        <v>3</v>
      </c>
      <c r="U94" s="134">
        <v>1</v>
      </c>
      <c r="V94" s="133">
        <f>S94*3+T94</f>
        <v>3</v>
      </c>
      <c r="W94" s="60">
        <f>D94+G94+J94+P94</f>
        <v>1</v>
      </c>
      <c r="X94" s="60">
        <f>F94+I94+L94+R94</f>
        <v>3</v>
      </c>
      <c r="Y94" s="137">
        <f>W94-X94</f>
        <v>-2</v>
      </c>
      <c r="Z94" s="135">
        <v>4</v>
      </c>
    </row>
    <row r="95" spans="1:26" ht="23.25" customHeight="1" thickBot="1">
      <c r="A95" s="152" t="s">
        <v>77</v>
      </c>
      <c r="B95" s="153">
        <v>2</v>
      </c>
      <c r="C95" s="154" t="s">
        <v>148</v>
      </c>
      <c r="D95" s="26">
        <v>2</v>
      </c>
      <c r="E95" s="27" t="str">
        <f>IF(D95=F95,"△",IF(D95&gt;F95,"◎","●"))</f>
        <v>◎</v>
      </c>
      <c r="F95" s="28">
        <v>1</v>
      </c>
      <c r="G95" s="29">
        <v>3</v>
      </c>
      <c r="H95" s="27" t="str">
        <f>IF(G95=I95,"△",IF(G95&gt;I95,"◎","●"))</f>
        <v>●</v>
      </c>
      <c r="I95" s="28">
        <v>8</v>
      </c>
      <c r="J95" s="29">
        <v>0</v>
      </c>
      <c r="K95" s="27" t="str">
        <f>IF(J95=L95,"△",IF(J95&gt;L95,"◎","●"))</f>
        <v>●</v>
      </c>
      <c r="L95" s="28">
        <v>3</v>
      </c>
      <c r="M95" s="29">
        <f>R94</f>
        <v>0</v>
      </c>
      <c r="N95" s="27" t="str">
        <f>IF(M95=O95,"△",IF(M95&gt;O95,"◎","●"))</f>
        <v>△</v>
      </c>
      <c r="O95" s="28">
        <f>P94</f>
        <v>0</v>
      </c>
      <c r="P95" s="214"/>
      <c r="Q95" s="215"/>
      <c r="R95" s="215"/>
      <c r="S95" s="141">
        <v>1</v>
      </c>
      <c r="T95" s="142">
        <v>1</v>
      </c>
      <c r="U95" s="111">
        <v>2</v>
      </c>
      <c r="V95" s="123">
        <f>S95*3+T95</f>
        <v>4</v>
      </c>
      <c r="W95" s="142">
        <f>D95+G95+J95+M95</f>
        <v>5</v>
      </c>
      <c r="X95" s="142">
        <f>F95+I95+L95+O95</f>
        <v>12</v>
      </c>
      <c r="Y95" s="132">
        <f>W95-X95</f>
        <v>-7</v>
      </c>
      <c r="Z95" s="136">
        <v>3</v>
      </c>
    </row>
    <row r="96" spans="1:23" ht="23.25" customHeight="1" thickBot="1">
      <c r="A96" s="165"/>
      <c r="B96" s="166"/>
      <c r="C96" s="15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8"/>
      <c r="W96" s="39"/>
    </row>
    <row r="97" spans="1:23" ht="23.25" customHeight="1" thickBot="1">
      <c r="A97" s="167" t="s">
        <v>30</v>
      </c>
      <c r="B97" s="168"/>
      <c r="C97" s="169"/>
      <c r="D97" s="229" t="str">
        <f>C98</f>
        <v>ＳＫＦＣ　Ａ</v>
      </c>
      <c r="E97" s="228"/>
      <c r="F97" s="228"/>
      <c r="G97" s="228" t="str">
        <f>C99</f>
        <v>ＢＯＮＯＳ　Ａ</v>
      </c>
      <c r="H97" s="228"/>
      <c r="I97" s="228"/>
      <c r="J97" s="228" t="str">
        <f>C100</f>
        <v>ＦＣ新宿内藤</v>
      </c>
      <c r="K97" s="228"/>
      <c r="L97" s="228"/>
      <c r="M97" s="217" t="str">
        <f>C101</f>
        <v>ヴィトーリア目黒ＦＣ</v>
      </c>
      <c r="N97" s="218"/>
      <c r="O97" s="219"/>
      <c r="P97" s="104" t="s">
        <v>24</v>
      </c>
      <c r="Q97" s="54" t="s">
        <v>39</v>
      </c>
      <c r="R97" s="138" t="s">
        <v>25</v>
      </c>
      <c r="S97" s="104" t="s">
        <v>40</v>
      </c>
      <c r="T97" s="54" t="s">
        <v>26</v>
      </c>
      <c r="U97" s="54" t="s">
        <v>27</v>
      </c>
      <c r="V97" s="140" t="s">
        <v>28</v>
      </c>
      <c r="W97" s="139" t="s">
        <v>29</v>
      </c>
    </row>
    <row r="98" spans="1:23" ht="23.25" customHeight="1">
      <c r="A98" s="170" t="s">
        <v>61</v>
      </c>
      <c r="B98" s="171"/>
      <c r="C98" s="172" t="s">
        <v>237</v>
      </c>
      <c r="D98" s="220"/>
      <c r="E98" s="221"/>
      <c r="F98" s="222"/>
      <c r="G98" s="50">
        <v>1</v>
      </c>
      <c r="H98" s="51" t="str">
        <f>IF(G98=I98,"△",IF(G98&gt;I98,"◎","●"))</f>
        <v>●</v>
      </c>
      <c r="I98" s="52">
        <v>2</v>
      </c>
      <c r="J98" s="50">
        <v>7</v>
      </c>
      <c r="K98" s="51" t="str">
        <f>IF(J98=L98,"△",IF(J98&gt;L98,"◎","●"))</f>
        <v>◎</v>
      </c>
      <c r="L98" s="52">
        <v>3</v>
      </c>
      <c r="M98" s="50">
        <v>4</v>
      </c>
      <c r="N98" s="51" t="str">
        <f>IF(M98=O98,"△",IF(M98&gt;O98,"◎","●"))</f>
        <v>◎</v>
      </c>
      <c r="O98" s="114">
        <v>0</v>
      </c>
      <c r="P98" s="119">
        <v>2</v>
      </c>
      <c r="Q98" s="53">
        <v>0</v>
      </c>
      <c r="R98" s="120">
        <v>1</v>
      </c>
      <c r="S98" s="119">
        <f>P98*3+Q98</f>
        <v>6</v>
      </c>
      <c r="T98" s="53">
        <f>G98+J98+M98</f>
        <v>12</v>
      </c>
      <c r="U98" s="53">
        <f>I98+L98+O98</f>
        <v>5</v>
      </c>
      <c r="V98" s="130">
        <f>T98-U98</f>
        <v>7</v>
      </c>
      <c r="W98" s="126">
        <v>2</v>
      </c>
    </row>
    <row r="99" spans="1:23" ht="23.25" customHeight="1">
      <c r="A99" s="173" t="s">
        <v>62</v>
      </c>
      <c r="B99" s="174"/>
      <c r="C99" s="149" t="s">
        <v>282</v>
      </c>
      <c r="D99" s="24">
        <f>I98</f>
        <v>2</v>
      </c>
      <c r="E99" s="19" t="str">
        <f>IF(D99=F99,"△",IF(D99&gt;F99,"◎","●"))</f>
        <v>◎</v>
      </c>
      <c r="F99" s="20">
        <f>G98</f>
        <v>1</v>
      </c>
      <c r="G99" s="223"/>
      <c r="H99" s="224"/>
      <c r="I99" s="225"/>
      <c r="J99" s="18">
        <v>2</v>
      </c>
      <c r="K99" s="19" t="str">
        <f>IF(J99=L99,"△",IF(J99&gt;L99,"◎","●"))</f>
        <v>◎</v>
      </c>
      <c r="L99" s="20">
        <v>1</v>
      </c>
      <c r="M99" s="18">
        <v>1</v>
      </c>
      <c r="N99" s="19" t="str">
        <f>IF(M99=O99,"△",IF(M99&gt;O99,"◎","●"))</f>
        <v>△</v>
      </c>
      <c r="O99" s="115">
        <v>1</v>
      </c>
      <c r="P99" s="121">
        <v>2</v>
      </c>
      <c r="Q99" s="21">
        <v>1</v>
      </c>
      <c r="R99" s="122">
        <v>0</v>
      </c>
      <c r="S99" s="121">
        <f>P99*3+Q99</f>
        <v>7</v>
      </c>
      <c r="T99" s="21">
        <f>D99+J99+M99</f>
        <v>5</v>
      </c>
      <c r="U99" s="21">
        <f>F99+L99+O99</f>
        <v>3</v>
      </c>
      <c r="V99" s="131">
        <f>T99-U99</f>
        <v>2</v>
      </c>
      <c r="W99" s="127">
        <v>1</v>
      </c>
    </row>
    <row r="100" spans="1:23" ht="23.25" customHeight="1">
      <c r="A100" s="173" t="s">
        <v>80</v>
      </c>
      <c r="B100" s="174"/>
      <c r="C100" s="149" t="s">
        <v>127</v>
      </c>
      <c r="D100" s="24">
        <f>L98</f>
        <v>3</v>
      </c>
      <c r="E100" s="19" t="str">
        <f>IF(D100=F100,"△",IF(D100&gt;F100,"◎","●"))</f>
        <v>●</v>
      </c>
      <c r="F100" s="20">
        <f>J98</f>
        <v>7</v>
      </c>
      <c r="G100" s="18">
        <f>L99</f>
        <v>1</v>
      </c>
      <c r="H100" s="19" t="str">
        <f>IF(G100=I100,"△",IF(G100&gt;I100,"◎","●"))</f>
        <v>●</v>
      </c>
      <c r="I100" s="20">
        <f>J99</f>
        <v>2</v>
      </c>
      <c r="J100" s="223"/>
      <c r="K100" s="224"/>
      <c r="L100" s="225"/>
      <c r="M100" s="18">
        <v>0</v>
      </c>
      <c r="N100" s="19" t="str">
        <f>IF(M100=O100,"△",IF(M100&gt;O100,"◎","●"))</f>
        <v>●</v>
      </c>
      <c r="O100" s="115">
        <v>2</v>
      </c>
      <c r="P100" s="121">
        <v>0</v>
      </c>
      <c r="Q100" s="21">
        <v>0</v>
      </c>
      <c r="R100" s="122">
        <v>3</v>
      </c>
      <c r="S100" s="121">
        <f>P100*3+Q100</f>
        <v>0</v>
      </c>
      <c r="T100" s="21">
        <f>D100+G100+M100</f>
        <v>4</v>
      </c>
      <c r="U100" s="21">
        <f>F100+I100+O100</f>
        <v>11</v>
      </c>
      <c r="V100" s="131">
        <f>T100-U100</f>
        <v>-7</v>
      </c>
      <c r="W100" s="127">
        <v>4</v>
      </c>
    </row>
    <row r="101" spans="1:23" ht="23.25" customHeight="1" thickBot="1">
      <c r="A101" s="175" t="s">
        <v>81</v>
      </c>
      <c r="B101" s="176"/>
      <c r="C101" s="154" t="s">
        <v>283</v>
      </c>
      <c r="D101" s="26">
        <f>O98</f>
        <v>0</v>
      </c>
      <c r="E101" s="27" t="str">
        <f>IF(D101=F101,"△",IF(D101&gt;F101,"◎","●"))</f>
        <v>●</v>
      </c>
      <c r="F101" s="28">
        <f>M98</f>
        <v>4</v>
      </c>
      <c r="G101" s="29">
        <f>O99</f>
        <v>1</v>
      </c>
      <c r="H101" s="27" t="str">
        <f>IF(G101=I101,"△",IF(G101&gt;I101,"◎","●"))</f>
        <v>△</v>
      </c>
      <c r="I101" s="28">
        <f>M99</f>
        <v>1</v>
      </c>
      <c r="J101" s="29">
        <f>O100</f>
        <v>2</v>
      </c>
      <c r="K101" s="27" t="str">
        <f>IF(J101=L101,"△",IF(J101&gt;L101,"◎","●"))</f>
        <v>◎</v>
      </c>
      <c r="L101" s="28">
        <f>M100</f>
        <v>0</v>
      </c>
      <c r="M101" s="214"/>
      <c r="N101" s="215"/>
      <c r="O101" s="216"/>
      <c r="P101" s="123">
        <v>1</v>
      </c>
      <c r="Q101" s="30">
        <v>1</v>
      </c>
      <c r="R101" s="124">
        <v>1</v>
      </c>
      <c r="S101" s="123">
        <f>P101*3+Q101</f>
        <v>4</v>
      </c>
      <c r="T101" s="30">
        <f>D101+G101+J101</f>
        <v>3</v>
      </c>
      <c r="U101" s="30">
        <f>F101+I101+L101</f>
        <v>5</v>
      </c>
      <c r="V101" s="132">
        <f>T101-U101</f>
        <v>-2</v>
      </c>
      <c r="W101" s="128">
        <v>3</v>
      </c>
    </row>
  </sheetData>
  <sheetProtection/>
  <mergeCells count="150">
    <mergeCell ref="P76:R76"/>
    <mergeCell ref="P81:R81"/>
    <mergeCell ref="P83:R83"/>
    <mergeCell ref="P88:R88"/>
    <mergeCell ref="P90:R90"/>
    <mergeCell ref="P95:R95"/>
    <mergeCell ref="P41:R41"/>
    <mergeCell ref="M45:O45"/>
    <mergeCell ref="P46:R46"/>
    <mergeCell ref="D68:Z68"/>
    <mergeCell ref="P69:R69"/>
    <mergeCell ref="P74:R74"/>
    <mergeCell ref="D62:F62"/>
    <mergeCell ref="G63:I63"/>
    <mergeCell ref="M54:O54"/>
    <mergeCell ref="D55:F55"/>
    <mergeCell ref="J57:L57"/>
    <mergeCell ref="M52:O52"/>
    <mergeCell ref="M48:O48"/>
    <mergeCell ref="J64:L64"/>
    <mergeCell ref="M65:O65"/>
    <mergeCell ref="M58:O58"/>
    <mergeCell ref="A61:C61"/>
    <mergeCell ref="D61:F61"/>
    <mergeCell ref="G61:I61"/>
    <mergeCell ref="J61:L61"/>
    <mergeCell ref="M61:O61"/>
    <mergeCell ref="A54:C54"/>
    <mergeCell ref="D54:F54"/>
    <mergeCell ref="G54:I54"/>
    <mergeCell ref="J54:L54"/>
    <mergeCell ref="G56:I56"/>
    <mergeCell ref="A48:C48"/>
    <mergeCell ref="D48:F48"/>
    <mergeCell ref="G48:I48"/>
    <mergeCell ref="D49:F49"/>
    <mergeCell ref="G50:I50"/>
    <mergeCell ref="J51:L51"/>
    <mergeCell ref="J48:L48"/>
    <mergeCell ref="D42:F42"/>
    <mergeCell ref="G43:I43"/>
    <mergeCell ref="J44:L44"/>
    <mergeCell ref="M39:O39"/>
    <mergeCell ref="A41:C41"/>
    <mergeCell ref="D41:F41"/>
    <mergeCell ref="G41:I41"/>
    <mergeCell ref="J41:L41"/>
    <mergeCell ref="M41:O41"/>
    <mergeCell ref="M35:O35"/>
    <mergeCell ref="D36:F36"/>
    <mergeCell ref="G37:I37"/>
    <mergeCell ref="J38:L38"/>
    <mergeCell ref="A35:C35"/>
    <mergeCell ref="D35:F35"/>
    <mergeCell ref="G35:I35"/>
    <mergeCell ref="J35:L35"/>
    <mergeCell ref="D30:F30"/>
    <mergeCell ref="G31:I31"/>
    <mergeCell ref="J32:L32"/>
    <mergeCell ref="M33:O33"/>
    <mergeCell ref="M26:O26"/>
    <mergeCell ref="A29:C29"/>
    <mergeCell ref="D29:F29"/>
    <mergeCell ref="G29:I29"/>
    <mergeCell ref="J29:L29"/>
    <mergeCell ref="M29:O29"/>
    <mergeCell ref="D23:F23"/>
    <mergeCell ref="G24:I24"/>
    <mergeCell ref="J25:L25"/>
    <mergeCell ref="A22:C22"/>
    <mergeCell ref="D22:F22"/>
    <mergeCell ref="G22:I22"/>
    <mergeCell ref="J22:L22"/>
    <mergeCell ref="A16:C16"/>
    <mergeCell ref="D16:F16"/>
    <mergeCell ref="G16:I16"/>
    <mergeCell ref="J16:L16"/>
    <mergeCell ref="M16:O16"/>
    <mergeCell ref="M22:O22"/>
    <mergeCell ref="D4:F4"/>
    <mergeCell ref="G5:I5"/>
    <mergeCell ref="G11:I11"/>
    <mergeCell ref="J12:L12"/>
    <mergeCell ref="A9:C9"/>
    <mergeCell ref="D9:F9"/>
    <mergeCell ref="G9:I9"/>
    <mergeCell ref="J9:L9"/>
    <mergeCell ref="J6:L6"/>
    <mergeCell ref="A2:C2"/>
    <mergeCell ref="D2:W2"/>
    <mergeCell ref="A3:C3"/>
    <mergeCell ref="D3:F3"/>
    <mergeCell ref="G3:I3"/>
    <mergeCell ref="J3:L3"/>
    <mergeCell ref="M3:O3"/>
    <mergeCell ref="A68:C68"/>
    <mergeCell ref="A69:C69"/>
    <mergeCell ref="D69:F69"/>
    <mergeCell ref="G69:I69"/>
    <mergeCell ref="J69:L69"/>
    <mergeCell ref="M69:O69"/>
    <mergeCell ref="P9:R9"/>
    <mergeCell ref="P14:R14"/>
    <mergeCell ref="D70:F70"/>
    <mergeCell ref="G71:I71"/>
    <mergeCell ref="J72:L72"/>
    <mergeCell ref="M7:O7"/>
    <mergeCell ref="D17:F17"/>
    <mergeCell ref="G18:I18"/>
    <mergeCell ref="J19:L19"/>
    <mergeCell ref="M13:O13"/>
    <mergeCell ref="M73:O73"/>
    <mergeCell ref="P54:R54"/>
    <mergeCell ref="P59:R59"/>
    <mergeCell ref="M9:O9"/>
    <mergeCell ref="D10:F10"/>
    <mergeCell ref="D76:F76"/>
    <mergeCell ref="G76:I76"/>
    <mergeCell ref="J76:L76"/>
    <mergeCell ref="M76:O76"/>
    <mergeCell ref="M20:O20"/>
    <mergeCell ref="D77:F77"/>
    <mergeCell ref="G78:I78"/>
    <mergeCell ref="J93:L93"/>
    <mergeCell ref="J79:L79"/>
    <mergeCell ref="M80:O80"/>
    <mergeCell ref="D83:F83"/>
    <mergeCell ref="G83:I83"/>
    <mergeCell ref="J83:L83"/>
    <mergeCell ref="M83:O83"/>
    <mergeCell ref="J97:L97"/>
    <mergeCell ref="D97:F97"/>
    <mergeCell ref="D84:F84"/>
    <mergeCell ref="G85:I85"/>
    <mergeCell ref="J86:L86"/>
    <mergeCell ref="M87:O87"/>
    <mergeCell ref="M94:O94"/>
    <mergeCell ref="M90:O90"/>
    <mergeCell ref="D91:F91"/>
    <mergeCell ref="G92:I92"/>
    <mergeCell ref="B1:W1"/>
    <mergeCell ref="M101:O101"/>
    <mergeCell ref="M97:O97"/>
    <mergeCell ref="D98:F98"/>
    <mergeCell ref="G99:I99"/>
    <mergeCell ref="J100:L100"/>
    <mergeCell ref="D90:F90"/>
    <mergeCell ref="G90:I90"/>
    <mergeCell ref="J90:L90"/>
    <mergeCell ref="G97:I97"/>
  </mergeCells>
  <printOptions/>
  <pageMargins left="0.7874015748031497" right="0.7874015748031497" top="0.984251968503937" bottom="0.984251968503937" header="0.5118110236220472" footer="0.5118110236220472"/>
  <pageSetup fitToHeight="2" fitToWidth="1" orientation="portrait" paperSize="9" scale="62" r:id="rId1"/>
  <headerFooter alignWithMargins="0">
    <oddHeader>&amp;L&amp;F/&amp;A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"/>
  <sheetViews>
    <sheetView zoomScale="75" zoomScaleNormal="75" zoomScalePageLayoutView="0" workbookViewId="0" topLeftCell="A1">
      <pane ySplit="3" topLeftCell="A97" activePane="bottomLeft" state="frozen"/>
      <selection pane="topLeft" activeCell="A1" sqref="A1"/>
      <selection pane="bottomLeft" activeCell="A4" sqref="A4:S4"/>
    </sheetView>
  </sheetViews>
  <sheetFormatPr defaultColWidth="9.00390625" defaultRowHeight="14.25"/>
  <cols>
    <col min="1" max="1" width="6.25390625" style="2" customWidth="1"/>
    <col min="2" max="3" width="7.125" style="2" customWidth="1"/>
    <col min="4" max="4" width="16.375" style="3" customWidth="1"/>
    <col min="5" max="5" width="4.125" style="2" customWidth="1"/>
    <col min="6" max="6" width="4.125" style="3" customWidth="1"/>
    <col min="7" max="7" width="4.125" style="2" customWidth="1"/>
    <col min="8" max="8" width="16.375" style="3" customWidth="1"/>
    <col min="9" max="9" width="10.625" style="3" bestFit="1" customWidth="1"/>
    <col min="10" max="10" width="5.625" style="4" customWidth="1"/>
    <col min="11" max="11" width="7.00390625" style="3" customWidth="1"/>
    <col min="12" max="13" width="6.75390625" style="2" customWidth="1"/>
    <col min="14" max="14" width="16.375" style="2" customWidth="1"/>
    <col min="15" max="17" width="4.125" style="2" customWidth="1"/>
    <col min="18" max="18" width="16.375" style="2" customWidth="1"/>
    <col min="19" max="19" width="10.75390625" style="2" bestFit="1" customWidth="1"/>
    <col min="20" max="20" width="3.125" style="2" customWidth="1"/>
    <col min="21" max="21" width="16.25390625" style="2" bestFit="1" customWidth="1"/>
    <col min="22" max="22" width="18.00390625" style="2" customWidth="1"/>
    <col min="23" max="23" width="17.875" style="2" customWidth="1"/>
    <col min="24" max="24" width="18.00390625" style="2" customWidth="1"/>
    <col min="25" max="25" width="15.75390625" style="2" customWidth="1"/>
    <col min="26" max="26" width="17.125" style="2" customWidth="1"/>
    <col min="27" max="16384" width="9.00390625" style="2" customWidth="1"/>
  </cols>
  <sheetData>
    <row r="1" spans="1:19" ht="24" customHeight="1">
      <c r="A1" s="269" t="s">
        <v>36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1"/>
    </row>
    <row r="2" spans="1:19" ht="24" customHeight="1" thickBot="1">
      <c r="A2" s="272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/>
    </row>
    <row r="3" spans="1:19" ht="25.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</row>
    <row r="4" spans="1:19" ht="25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</row>
    <row r="5" spans="1:19" ht="25.5" customHeight="1" thickBot="1">
      <c r="A5" s="277" t="s">
        <v>251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</row>
    <row r="6" spans="1:19" s="5" customFormat="1" ht="21" customHeight="1" thickBot="1">
      <c r="A6" s="263">
        <v>39234</v>
      </c>
      <c r="B6" s="264"/>
      <c r="C6" s="265"/>
      <c r="D6" s="266" t="s">
        <v>123</v>
      </c>
      <c r="E6" s="267"/>
      <c r="F6" s="267"/>
      <c r="G6" s="267"/>
      <c r="H6" s="267"/>
      <c r="I6" s="268"/>
      <c r="J6" s="4"/>
      <c r="K6" s="263">
        <f>A6</f>
        <v>39234</v>
      </c>
      <c r="L6" s="264"/>
      <c r="M6" s="265"/>
      <c r="N6" s="266" t="s">
        <v>124</v>
      </c>
      <c r="O6" s="267"/>
      <c r="P6" s="267"/>
      <c r="Q6" s="267"/>
      <c r="R6" s="267"/>
      <c r="S6" s="268"/>
    </row>
    <row r="7" spans="1:19" s="5" customFormat="1" ht="21" customHeight="1" thickBot="1">
      <c r="A7" s="257" t="s">
        <v>160</v>
      </c>
      <c r="B7" s="258"/>
      <c r="C7" s="258"/>
      <c r="D7" s="258"/>
      <c r="E7" s="258"/>
      <c r="F7" s="258"/>
      <c r="G7" s="258"/>
      <c r="H7" s="258"/>
      <c r="I7" s="259"/>
      <c r="J7" s="4"/>
      <c r="K7" s="257" t="s">
        <v>160</v>
      </c>
      <c r="L7" s="258"/>
      <c r="M7" s="258"/>
      <c r="N7" s="258"/>
      <c r="O7" s="258"/>
      <c r="P7" s="258"/>
      <c r="Q7" s="258"/>
      <c r="R7" s="258"/>
      <c r="S7" s="259"/>
    </row>
    <row r="8" spans="1:19" s="7" customFormat="1" ht="21" customHeight="1">
      <c r="A8" s="177" t="s">
        <v>21</v>
      </c>
      <c r="B8" s="6" t="s">
        <v>35</v>
      </c>
      <c r="C8" s="6"/>
      <c r="D8" s="260" t="s">
        <v>22</v>
      </c>
      <c r="E8" s="261"/>
      <c r="F8" s="261"/>
      <c r="G8" s="261"/>
      <c r="H8" s="262"/>
      <c r="I8" s="178" t="s">
        <v>23</v>
      </c>
      <c r="J8" s="4"/>
      <c r="K8" s="177" t="s">
        <v>21</v>
      </c>
      <c r="L8" s="6" t="s">
        <v>35</v>
      </c>
      <c r="M8" s="6"/>
      <c r="N8" s="260" t="s">
        <v>22</v>
      </c>
      <c r="O8" s="261"/>
      <c r="P8" s="261"/>
      <c r="Q8" s="261"/>
      <c r="R8" s="262"/>
      <c r="S8" s="178" t="s">
        <v>23</v>
      </c>
    </row>
    <row r="9" spans="1:19" s="14" customFormat="1" ht="21" customHeight="1">
      <c r="A9" s="179">
        <v>1</v>
      </c>
      <c r="B9" s="11">
        <v>0.3888888888888889</v>
      </c>
      <c r="C9" s="15" t="s">
        <v>133</v>
      </c>
      <c r="D9" s="48" t="str">
        <f>'組分け予定'!C4</f>
        <v>大岡山ＦＣ</v>
      </c>
      <c r="E9" s="94">
        <v>8</v>
      </c>
      <c r="F9" s="94" t="s">
        <v>37</v>
      </c>
      <c r="G9" s="94">
        <v>1</v>
      </c>
      <c r="H9" s="49" t="str">
        <f>'組分け予定'!C5</f>
        <v>ＦＣ　　ＯＣＨＩＳＡＮ</v>
      </c>
      <c r="I9" s="180">
        <v>2</v>
      </c>
      <c r="J9" s="13"/>
      <c r="K9" s="179">
        <v>1</v>
      </c>
      <c r="L9" s="11">
        <v>0.3888888888888889</v>
      </c>
      <c r="M9" s="15" t="s">
        <v>133</v>
      </c>
      <c r="N9" s="48" t="str">
        <f>'組分け予定'!C6</f>
        <v>渋谷東部ＪＦＣ</v>
      </c>
      <c r="O9" s="94">
        <v>3</v>
      </c>
      <c r="P9" s="94" t="s">
        <v>37</v>
      </c>
      <c r="Q9" s="94">
        <v>1</v>
      </c>
      <c r="R9" s="49" t="str">
        <f>'組分け予定'!C7</f>
        <v>トラストユナイテッドＦＣ</v>
      </c>
      <c r="S9" s="180">
        <v>2</v>
      </c>
    </row>
    <row r="10" spans="1:19" s="14" customFormat="1" ht="21" customHeight="1">
      <c r="A10" s="179">
        <v>2</v>
      </c>
      <c r="B10" s="11">
        <v>0.40277777777777773</v>
      </c>
      <c r="C10" s="15" t="s">
        <v>134</v>
      </c>
      <c r="D10" s="48" t="str">
        <f>'組分け予定'!C17</f>
        <v>猿楽ＦＣ</v>
      </c>
      <c r="E10" s="94">
        <v>2</v>
      </c>
      <c r="F10" s="94" t="s">
        <v>37</v>
      </c>
      <c r="G10" s="94">
        <v>0</v>
      </c>
      <c r="H10" s="49" t="str">
        <f>'組分け予定'!C18</f>
        <v>烏森ＳＣ</v>
      </c>
      <c r="I10" s="180">
        <v>1</v>
      </c>
      <c r="J10" s="13"/>
      <c r="K10" s="179">
        <v>2</v>
      </c>
      <c r="L10" s="11">
        <v>0.40277777777777773</v>
      </c>
      <c r="M10" s="15" t="s">
        <v>134</v>
      </c>
      <c r="N10" s="48" t="str">
        <f>'組分け予定'!C19</f>
        <v>不動ＳＣ</v>
      </c>
      <c r="O10" s="94">
        <v>0</v>
      </c>
      <c r="P10" s="94" t="s">
        <v>37</v>
      </c>
      <c r="Q10" s="94">
        <v>3</v>
      </c>
      <c r="R10" s="49" t="str">
        <f>'組分け予定'!C20</f>
        <v>ＦＣトリプレッタ渋谷ＪｒＢ</v>
      </c>
      <c r="S10" s="180">
        <v>1</v>
      </c>
    </row>
    <row r="11" spans="1:19" s="14" customFormat="1" ht="21" customHeight="1">
      <c r="A11" s="179">
        <v>3</v>
      </c>
      <c r="B11" s="11">
        <v>0.4166666666666667</v>
      </c>
      <c r="C11" s="15" t="s">
        <v>133</v>
      </c>
      <c r="D11" s="48" t="str">
        <f>D9</f>
        <v>大岡山ＦＣ</v>
      </c>
      <c r="E11" s="94">
        <v>1</v>
      </c>
      <c r="F11" s="94" t="s">
        <v>37</v>
      </c>
      <c r="G11" s="94">
        <v>2</v>
      </c>
      <c r="H11" s="49" t="str">
        <f>N9</f>
        <v>渋谷東部ＪＦＣ</v>
      </c>
      <c r="I11" s="180">
        <v>4</v>
      </c>
      <c r="J11" s="13"/>
      <c r="K11" s="179">
        <v>3</v>
      </c>
      <c r="L11" s="11">
        <v>0.4166666666666667</v>
      </c>
      <c r="M11" s="15" t="s">
        <v>133</v>
      </c>
      <c r="N11" s="48" t="str">
        <f>H9</f>
        <v>ＦＣ　　ＯＣＨＩＳＡＮ</v>
      </c>
      <c r="O11" s="94">
        <v>1</v>
      </c>
      <c r="P11" s="94" t="s">
        <v>37</v>
      </c>
      <c r="Q11" s="94">
        <v>5</v>
      </c>
      <c r="R11" s="49" t="str">
        <f>R9</f>
        <v>トラストユナイテッドＦＣ</v>
      </c>
      <c r="S11" s="180">
        <v>4</v>
      </c>
    </row>
    <row r="12" spans="1:19" s="14" customFormat="1" ht="21" customHeight="1">
      <c r="A12" s="179">
        <v>4</v>
      </c>
      <c r="B12" s="11">
        <v>0.4305555555555556</v>
      </c>
      <c r="C12" s="15" t="s">
        <v>134</v>
      </c>
      <c r="D12" s="48" t="str">
        <f>D10</f>
        <v>猿楽ＦＣ</v>
      </c>
      <c r="E12" s="94">
        <v>2</v>
      </c>
      <c r="F12" s="94" t="s">
        <v>37</v>
      </c>
      <c r="G12" s="94">
        <v>7</v>
      </c>
      <c r="H12" s="49" t="str">
        <f>N10</f>
        <v>不動ＳＣ</v>
      </c>
      <c r="I12" s="180">
        <v>3</v>
      </c>
      <c r="J12" s="13"/>
      <c r="K12" s="179">
        <v>4</v>
      </c>
      <c r="L12" s="11">
        <v>0.4305555555555556</v>
      </c>
      <c r="M12" s="15" t="s">
        <v>134</v>
      </c>
      <c r="N12" s="48" t="str">
        <f>H10</f>
        <v>烏森ＳＣ</v>
      </c>
      <c r="O12" s="94">
        <v>0</v>
      </c>
      <c r="P12" s="94" t="s">
        <v>37</v>
      </c>
      <c r="Q12" s="94">
        <v>5</v>
      </c>
      <c r="R12" s="49" t="str">
        <f>R10</f>
        <v>ＦＣトリプレッタ渋谷ＪｒＢ</v>
      </c>
      <c r="S12" s="180">
        <v>3</v>
      </c>
    </row>
    <row r="13" spans="1:19" s="14" customFormat="1" ht="21" customHeight="1">
      <c r="A13" s="179">
        <v>5</v>
      </c>
      <c r="B13" s="11">
        <v>0.4444444444444444</v>
      </c>
      <c r="C13" s="15" t="s">
        <v>133</v>
      </c>
      <c r="D13" s="48" t="str">
        <f>D9</f>
        <v>大岡山ＦＣ</v>
      </c>
      <c r="E13" s="94">
        <v>7</v>
      </c>
      <c r="F13" s="94" t="s">
        <v>37</v>
      </c>
      <c r="G13" s="94">
        <v>0</v>
      </c>
      <c r="H13" s="49" t="str">
        <f>R9</f>
        <v>トラストユナイテッドＦＣ</v>
      </c>
      <c r="I13" s="180">
        <v>6</v>
      </c>
      <c r="J13" s="13"/>
      <c r="K13" s="179">
        <v>5</v>
      </c>
      <c r="L13" s="11">
        <v>0.4444444444444444</v>
      </c>
      <c r="M13" s="15" t="s">
        <v>133</v>
      </c>
      <c r="N13" s="48" t="str">
        <f>H9</f>
        <v>ＦＣ　　ＯＣＨＩＳＡＮ</v>
      </c>
      <c r="O13" s="94">
        <v>0</v>
      </c>
      <c r="P13" s="94" t="s">
        <v>37</v>
      </c>
      <c r="Q13" s="94">
        <v>4</v>
      </c>
      <c r="R13" s="49" t="str">
        <f>N9</f>
        <v>渋谷東部ＪＦＣ</v>
      </c>
      <c r="S13" s="180">
        <v>6</v>
      </c>
    </row>
    <row r="14" spans="1:19" s="14" customFormat="1" ht="21" customHeight="1">
      <c r="A14" s="179">
        <v>6</v>
      </c>
      <c r="B14" s="11">
        <v>0.4583333333333333</v>
      </c>
      <c r="C14" s="15" t="s">
        <v>134</v>
      </c>
      <c r="D14" s="48" t="str">
        <f>D12</f>
        <v>猿楽ＦＣ</v>
      </c>
      <c r="E14" s="94">
        <v>1</v>
      </c>
      <c r="F14" s="94" t="s">
        <v>37</v>
      </c>
      <c r="G14" s="94">
        <v>2</v>
      </c>
      <c r="H14" s="49" t="str">
        <f>R10</f>
        <v>ＦＣトリプレッタ渋谷ＪｒＢ</v>
      </c>
      <c r="I14" s="180">
        <v>5</v>
      </c>
      <c r="J14" s="13"/>
      <c r="K14" s="179">
        <v>6</v>
      </c>
      <c r="L14" s="11">
        <v>0.4583333333333333</v>
      </c>
      <c r="M14" s="15" t="s">
        <v>134</v>
      </c>
      <c r="N14" s="48" t="str">
        <f>H12</f>
        <v>不動ＳＣ</v>
      </c>
      <c r="O14" s="94">
        <v>4</v>
      </c>
      <c r="P14" s="94" t="s">
        <v>37</v>
      </c>
      <c r="Q14" s="94">
        <v>1</v>
      </c>
      <c r="R14" s="49" t="str">
        <f>N12</f>
        <v>烏森ＳＣ</v>
      </c>
      <c r="S14" s="180">
        <v>5</v>
      </c>
    </row>
    <row r="15" spans="1:19" s="14" customFormat="1" ht="21" customHeight="1">
      <c r="A15" s="179">
        <v>7</v>
      </c>
      <c r="B15" s="11">
        <v>0.472222222222222</v>
      </c>
      <c r="C15" s="15" t="s">
        <v>135</v>
      </c>
      <c r="D15" s="48" t="s">
        <v>126</v>
      </c>
      <c r="E15" s="94">
        <v>5</v>
      </c>
      <c r="F15" s="94" t="s">
        <v>37</v>
      </c>
      <c r="G15" s="94">
        <v>1</v>
      </c>
      <c r="H15" s="49" t="s">
        <v>131</v>
      </c>
      <c r="I15" s="180">
        <v>8</v>
      </c>
      <c r="J15" s="13"/>
      <c r="K15" s="179">
        <v>7</v>
      </c>
      <c r="L15" s="11">
        <v>0.472222222222222</v>
      </c>
      <c r="M15" s="15" t="s">
        <v>135</v>
      </c>
      <c r="N15" s="48" t="s">
        <v>129</v>
      </c>
      <c r="O15" s="94">
        <v>1</v>
      </c>
      <c r="P15" s="94" t="s">
        <v>37</v>
      </c>
      <c r="Q15" s="94">
        <v>6</v>
      </c>
      <c r="R15" s="49" t="s">
        <v>125</v>
      </c>
      <c r="S15" s="180">
        <v>8</v>
      </c>
    </row>
    <row r="16" spans="1:19" s="14" customFormat="1" ht="21" customHeight="1">
      <c r="A16" s="179">
        <v>8</v>
      </c>
      <c r="B16" s="11">
        <v>0.486111111111111</v>
      </c>
      <c r="C16" s="15" t="s">
        <v>136</v>
      </c>
      <c r="D16" s="48" t="s">
        <v>139</v>
      </c>
      <c r="E16" s="94">
        <v>3</v>
      </c>
      <c r="F16" s="94" t="s">
        <v>37</v>
      </c>
      <c r="G16" s="94">
        <v>1</v>
      </c>
      <c r="H16" s="49" t="s">
        <v>140</v>
      </c>
      <c r="I16" s="180">
        <v>7</v>
      </c>
      <c r="J16" s="13"/>
      <c r="K16" s="179">
        <v>8</v>
      </c>
      <c r="L16" s="11">
        <v>0.486111111111111</v>
      </c>
      <c r="M16" s="15" t="s">
        <v>136</v>
      </c>
      <c r="N16" s="48" t="s">
        <v>141</v>
      </c>
      <c r="O16" s="94">
        <v>1</v>
      </c>
      <c r="P16" s="94" t="s">
        <v>37</v>
      </c>
      <c r="Q16" s="94">
        <v>4</v>
      </c>
      <c r="R16" s="49" t="s">
        <v>142</v>
      </c>
      <c r="S16" s="180">
        <v>7</v>
      </c>
    </row>
    <row r="17" spans="1:19" s="14" customFormat="1" ht="21" customHeight="1">
      <c r="A17" s="179">
        <v>9</v>
      </c>
      <c r="B17" s="11">
        <v>0.5</v>
      </c>
      <c r="C17" s="15" t="s">
        <v>135</v>
      </c>
      <c r="D17" s="48" t="s">
        <v>126</v>
      </c>
      <c r="E17" s="94">
        <v>4</v>
      </c>
      <c r="F17" s="94" t="s">
        <v>37</v>
      </c>
      <c r="G17" s="94">
        <v>0</v>
      </c>
      <c r="H17" s="49" t="s">
        <v>129</v>
      </c>
      <c r="I17" s="180">
        <v>10</v>
      </c>
      <c r="J17" s="13"/>
      <c r="K17" s="179">
        <v>9</v>
      </c>
      <c r="L17" s="11">
        <v>0.5</v>
      </c>
      <c r="M17" s="15" t="s">
        <v>135</v>
      </c>
      <c r="N17" s="48" t="s">
        <v>131</v>
      </c>
      <c r="O17" s="94">
        <v>1</v>
      </c>
      <c r="P17" s="94" t="s">
        <v>37</v>
      </c>
      <c r="Q17" s="94">
        <v>3</v>
      </c>
      <c r="R17" s="49" t="s">
        <v>125</v>
      </c>
      <c r="S17" s="180">
        <v>10</v>
      </c>
    </row>
    <row r="18" spans="1:19" s="14" customFormat="1" ht="21" customHeight="1">
      <c r="A18" s="179">
        <v>10</v>
      </c>
      <c r="B18" s="11">
        <v>0.513888888888889</v>
      </c>
      <c r="C18" s="15" t="s">
        <v>136</v>
      </c>
      <c r="D18" s="48" t="s">
        <v>139</v>
      </c>
      <c r="E18" s="94">
        <v>2</v>
      </c>
      <c r="F18" s="94" t="s">
        <v>37</v>
      </c>
      <c r="G18" s="94">
        <v>1</v>
      </c>
      <c r="H18" s="49" t="s">
        <v>141</v>
      </c>
      <c r="I18" s="180">
        <v>9</v>
      </c>
      <c r="J18" s="13"/>
      <c r="K18" s="179">
        <v>10</v>
      </c>
      <c r="L18" s="11">
        <v>0.513888888888889</v>
      </c>
      <c r="M18" s="15" t="s">
        <v>136</v>
      </c>
      <c r="N18" s="48" t="s">
        <v>140</v>
      </c>
      <c r="O18" s="94">
        <v>1</v>
      </c>
      <c r="P18" s="94" t="s">
        <v>37</v>
      </c>
      <c r="Q18" s="94">
        <v>1</v>
      </c>
      <c r="R18" s="49" t="s">
        <v>142</v>
      </c>
      <c r="S18" s="180">
        <v>9</v>
      </c>
    </row>
    <row r="19" spans="1:19" s="14" customFormat="1" ht="21" customHeight="1">
      <c r="A19" s="179">
        <v>11</v>
      </c>
      <c r="B19" s="11">
        <v>0.527777777777778</v>
      </c>
      <c r="C19" s="15" t="s">
        <v>135</v>
      </c>
      <c r="D19" s="48" t="s">
        <v>126</v>
      </c>
      <c r="E19" s="94">
        <v>4</v>
      </c>
      <c r="F19" s="94" t="s">
        <v>37</v>
      </c>
      <c r="G19" s="94">
        <v>2</v>
      </c>
      <c r="H19" s="49" t="s">
        <v>125</v>
      </c>
      <c r="I19" s="180">
        <v>12</v>
      </c>
      <c r="J19" s="13"/>
      <c r="K19" s="179">
        <v>11</v>
      </c>
      <c r="L19" s="11">
        <v>0.527777777777778</v>
      </c>
      <c r="M19" s="15" t="s">
        <v>135</v>
      </c>
      <c r="N19" s="48" t="s">
        <v>131</v>
      </c>
      <c r="O19" s="94">
        <v>3</v>
      </c>
      <c r="P19" s="94" t="s">
        <v>37</v>
      </c>
      <c r="Q19" s="94">
        <v>2</v>
      </c>
      <c r="R19" s="49" t="s">
        <v>129</v>
      </c>
      <c r="S19" s="180">
        <v>12</v>
      </c>
    </row>
    <row r="20" spans="1:19" s="14" customFormat="1" ht="21" customHeight="1">
      <c r="A20" s="191">
        <v>12</v>
      </c>
      <c r="B20" s="11">
        <v>0.541666666666667</v>
      </c>
      <c r="C20" s="15" t="s">
        <v>136</v>
      </c>
      <c r="D20" s="48" t="s">
        <v>139</v>
      </c>
      <c r="E20" s="94">
        <v>2</v>
      </c>
      <c r="F20" s="94" t="s">
        <v>37</v>
      </c>
      <c r="G20" s="94">
        <v>2</v>
      </c>
      <c r="H20" s="49" t="s">
        <v>142</v>
      </c>
      <c r="I20" s="180">
        <v>11</v>
      </c>
      <c r="J20" s="13"/>
      <c r="K20" s="191">
        <v>12</v>
      </c>
      <c r="L20" s="11">
        <v>0.541666666666667</v>
      </c>
      <c r="M20" s="15" t="s">
        <v>136</v>
      </c>
      <c r="N20" s="48" t="s">
        <v>140</v>
      </c>
      <c r="O20" s="94">
        <v>0</v>
      </c>
      <c r="P20" s="94" t="s">
        <v>37</v>
      </c>
      <c r="Q20" s="94">
        <v>3</v>
      </c>
      <c r="R20" s="49" t="s">
        <v>141</v>
      </c>
      <c r="S20" s="180">
        <v>11</v>
      </c>
    </row>
    <row r="21" spans="1:19" s="14" customFormat="1" ht="21" customHeight="1">
      <c r="A21" s="192">
        <v>13</v>
      </c>
      <c r="B21" s="11">
        <v>0.555555555555555</v>
      </c>
      <c r="C21" s="15" t="s">
        <v>137</v>
      </c>
      <c r="D21" s="48" t="s">
        <v>145</v>
      </c>
      <c r="E21" s="94">
        <v>0</v>
      </c>
      <c r="F21" s="94" t="s">
        <v>37</v>
      </c>
      <c r="G21" s="94">
        <v>2</v>
      </c>
      <c r="H21" s="49" t="s">
        <v>146</v>
      </c>
      <c r="I21" s="180">
        <v>14</v>
      </c>
      <c r="J21" s="13"/>
      <c r="K21" s="192">
        <v>13</v>
      </c>
      <c r="L21" s="11">
        <v>0.555555555555555</v>
      </c>
      <c r="M21" s="15" t="s">
        <v>137</v>
      </c>
      <c r="N21" s="48" t="s">
        <v>147</v>
      </c>
      <c r="O21" s="94">
        <v>3</v>
      </c>
      <c r="P21" s="94" t="s">
        <v>37</v>
      </c>
      <c r="Q21" s="94">
        <v>1</v>
      </c>
      <c r="R21" s="49" t="s">
        <v>148</v>
      </c>
      <c r="S21" s="180">
        <v>14</v>
      </c>
    </row>
    <row r="22" spans="1:19" s="14" customFormat="1" ht="21" customHeight="1">
      <c r="A22" s="192">
        <v>14</v>
      </c>
      <c r="B22" s="11">
        <v>0.569444444444444</v>
      </c>
      <c r="C22" s="15" t="s">
        <v>138</v>
      </c>
      <c r="D22" s="48" t="s">
        <v>128</v>
      </c>
      <c r="E22" s="94">
        <v>0</v>
      </c>
      <c r="F22" s="94" t="s">
        <v>37</v>
      </c>
      <c r="G22" s="94">
        <v>0</v>
      </c>
      <c r="H22" s="49" t="s">
        <v>132</v>
      </c>
      <c r="I22" s="180">
        <v>13</v>
      </c>
      <c r="J22" s="13"/>
      <c r="K22" s="192">
        <v>14</v>
      </c>
      <c r="L22" s="11">
        <v>0.569444444444444</v>
      </c>
      <c r="M22" s="15" t="s">
        <v>138</v>
      </c>
      <c r="N22" s="48" t="s">
        <v>130</v>
      </c>
      <c r="O22" s="94">
        <v>1</v>
      </c>
      <c r="P22" s="94" t="s">
        <v>37</v>
      </c>
      <c r="Q22" s="94">
        <v>1</v>
      </c>
      <c r="R22" s="49" t="s">
        <v>127</v>
      </c>
      <c r="S22" s="180">
        <v>13</v>
      </c>
    </row>
    <row r="23" spans="1:19" s="14" customFormat="1" ht="21" customHeight="1">
      <c r="A23" s="192">
        <v>15</v>
      </c>
      <c r="B23" s="47">
        <v>0.583333333333333</v>
      </c>
      <c r="C23" s="12" t="s">
        <v>137</v>
      </c>
      <c r="D23" s="93" t="s">
        <v>145</v>
      </c>
      <c r="E23" s="95">
        <v>2</v>
      </c>
      <c r="F23" s="95" t="s">
        <v>37</v>
      </c>
      <c r="G23" s="95">
        <v>5</v>
      </c>
      <c r="H23" s="96" t="s">
        <v>147</v>
      </c>
      <c r="I23" s="193">
        <v>16</v>
      </c>
      <c r="J23" s="13"/>
      <c r="K23" s="192">
        <v>15</v>
      </c>
      <c r="L23" s="47">
        <v>0.583333333333333</v>
      </c>
      <c r="M23" s="12" t="s">
        <v>137</v>
      </c>
      <c r="N23" s="93" t="s">
        <v>146</v>
      </c>
      <c r="O23" s="95">
        <v>1</v>
      </c>
      <c r="P23" s="95" t="s">
        <v>37</v>
      </c>
      <c r="Q23" s="95">
        <v>2</v>
      </c>
      <c r="R23" s="96" t="s">
        <v>148</v>
      </c>
      <c r="S23" s="193">
        <v>16</v>
      </c>
    </row>
    <row r="24" spans="1:19" s="14" customFormat="1" ht="21" customHeight="1">
      <c r="A24" s="179">
        <v>16</v>
      </c>
      <c r="B24" s="11">
        <v>0.5972222222222222</v>
      </c>
      <c r="C24" s="15" t="s">
        <v>138</v>
      </c>
      <c r="D24" s="48" t="s">
        <v>128</v>
      </c>
      <c r="E24" s="94">
        <v>0</v>
      </c>
      <c r="F24" s="94" t="s">
        <v>37</v>
      </c>
      <c r="G24" s="94">
        <v>2</v>
      </c>
      <c r="H24" s="49" t="s">
        <v>122</v>
      </c>
      <c r="I24" s="180">
        <v>15</v>
      </c>
      <c r="J24" s="13"/>
      <c r="K24" s="179">
        <v>16</v>
      </c>
      <c r="L24" s="11">
        <v>0.5972222222222222</v>
      </c>
      <c r="M24" s="15" t="s">
        <v>138</v>
      </c>
      <c r="N24" s="48" t="s">
        <v>132</v>
      </c>
      <c r="O24" s="94">
        <v>1</v>
      </c>
      <c r="P24" s="94" t="s">
        <v>37</v>
      </c>
      <c r="Q24" s="94">
        <v>6</v>
      </c>
      <c r="R24" s="49" t="s">
        <v>130</v>
      </c>
      <c r="S24" s="180">
        <v>15</v>
      </c>
    </row>
    <row r="25" spans="1:19" s="14" customFormat="1" ht="21" customHeight="1">
      <c r="A25" s="179">
        <v>17</v>
      </c>
      <c r="B25" s="11">
        <v>0.611111111111111</v>
      </c>
      <c r="C25" s="12" t="s">
        <v>137</v>
      </c>
      <c r="D25" s="93" t="s">
        <v>145</v>
      </c>
      <c r="E25" s="95">
        <v>1</v>
      </c>
      <c r="F25" s="95" t="s">
        <v>37</v>
      </c>
      <c r="G25" s="95">
        <v>5</v>
      </c>
      <c r="H25" s="96" t="s">
        <v>148</v>
      </c>
      <c r="I25" s="193">
        <v>18</v>
      </c>
      <c r="J25" s="13"/>
      <c r="K25" s="179">
        <v>17</v>
      </c>
      <c r="L25" s="11">
        <v>0.611111111111111</v>
      </c>
      <c r="M25" s="12" t="s">
        <v>137</v>
      </c>
      <c r="N25" s="48" t="s">
        <v>146</v>
      </c>
      <c r="O25" s="94">
        <v>1</v>
      </c>
      <c r="P25" s="94" t="s">
        <v>37</v>
      </c>
      <c r="Q25" s="94">
        <v>7</v>
      </c>
      <c r="R25" s="49" t="s">
        <v>147</v>
      </c>
      <c r="S25" s="193">
        <v>18</v>
      </c>
    </row>
    <row r="26" spans="1:19" s="14" customFormat="1" ht="21" customHeight="1">
      <c r="A26" s="179">
        <v>18</v>
      </c>
      <c r="B26" s="11">
        <v>0.625</v>
      </c>
      <c r="C26" s="15" t="s">
        <v>138</v>
      </c>
      <c r="D26" s="48" t="s">
        <v>127</v>
      </c>
      <c r="E26" s="94">
        <v>2</v>
      </c>
      <c r="F26" s="94" t="s">
        <v>37</v>
      </c>
      <c r="G26" s="94">
        <v>0</v>
      </c>
      <c r="H26" s="49" t="s">
        <v>122</v>
      </c>
      <c r="I26" s="180">
        <v>17</v>
      </c>
      <c r="J26" s="13"/>
      <c r="K26" s="179">
        <v>18</v>
      </c>
      <c r="L26" s="11">
        <v>0.625</v>
      </c>
      <c r="M26" s="15" t="s">
        <v>143</v>
      </c>
      <c r="N26" s="48" t="s">
        <v>149</v>
      </c>
      <c r="O26" s="94">
        <v>0</v>
      </c>
      <c r="P26" s="94" t="s">
        <v>37</v>
      </c>
      <c r="Q26" s="94">
        <v>5</v>
      </c>
      <c r="R26" s="49" t="s">
        <v>150</v>
      </c>
      <c r="S26" s="180">
        <v>17</v>
      </c>
    </row>
    <row r="27" spans="1:19" s="14" customFormat="1" ht="21" customHeight="1">
      <c r="A27" s="179">
        <v>19</v>
      </c>
      <c r="B27" s="11">
        <v>0.638888888888889</v>
      </c>
      <c r="C27" s="15" t="s">
        <v>144</v>
      </c>
      <c r="D27" s="48" t="s">
        <v>151</v>
      </c>
      <c r="E27" s="94">
        <v>7</v>
      </c>
      <c r="F27" s="94" t="s">
        <v>37</v>
      </c>
      <c r="G27" s="94">
        <v>0</v>
      </c>
      <c r="H27" s="49" t="s">
        <v>152</v>
      </c>
      <c r="I27" s="180">
        <v>20</v>
      </c>
      <c r="J27" s="13"/>
      <c r="K27" s="179">
        <v>19</v>
      </c>
      <c r="L27" s="11">
        <v>0.638888888888889</v>
      </c>
      <c r="M27" s="15" t="s">
        <v>144</v>
      </c>
      <c r="N27" s="48" t="s">
        <v>153</v>
      </c>
      <c r="O27" s="94">
        <v>1</v>
      </c>
      <c r="P27" s="94" t="s">
        <v>37</v>
      </c>
      <c r="Q27" s="94">
        <v>1</v>
      </c>
      <c r="R27" s="49" t="s">
        <v>154</v>
      </c>
      <c r="S27" s="180">
        <v>20</v>
      </c>
    </row>
    <row r="28" spans="1:19" s="14" customFormat="1" ht="21" customHeight="1">
      <c r="A28" s="191">
        <v>20</v>
      </c>
      <c r="B28" s="11">
        <v>0.6527777777777778</v>
      </c>
      <c r="C28" s="15" t="s">
        <v>143</v>
      </c>
      <c r="D28" s="48" t="s">
        <v>155</v>
      </c>
      <c r="E28" s="94">
        <v>0</v>
      </c>
      <c r="F28" s="94" t="s">
        <v>37</v>
      </c>
      <c r="G28" s="94">
        <v>7</v>
      </c>
      <c r="H28" s="49" t="s">
        <v>156</v>
      </c>
      <c r="I28" s="180">
        <v>19</v>
      </c>
      <c r="J28" s="13"/>
      <c r="K28" s="191">
        <v>20</v>
      </c>
      <c r="L28" s="11">
        <v>0.6527777777777778</v>
      </c>
      <c r="M28" s="15" t="s">
        <v>143</v>
      </c>
      <c r="N28" s="48" t="s">
        <v>149</v>
      </c>
      <c r="O28" s="94">
        <v>0</v>
      </c>
      <c r="P28" s="94" t="s">
        <v>37</v>
      </c>
      <c r="Q28" s="94">
        <v>3</v>
      </c>
      <c r="R28" s="49" t="s">
        <v>157</v>
      </c>
      <c r="S28" s="180">
        <v>19</v>
      </c>
    </row>
    <row r="29" spans="1:19" s="14" customFormat="1" ht="21" customHeight="1">
      <c r="A29" s="192">
        <v>21</v>
      </c>
      <c r="B29" s="11">
        <v>0.6666666666666666</v>
      </c>
      <c r="C29" s="12" t="s">
        <v>144</v>
      </c>
      <c r="D29" s="48" t="s">
        <v>151</v>
      </c>
      <c r="E29" s="94">
        <v>3</v>
      </c>
      <c r="F29" s="94" t="s">
        <v>37</v>
      </c>
      <c r="G29" s="94">
        <v>1</v>
      </c>
      <c r="H29" s="49" t="s">
        <v>153</v>
      </c>
      <c r="I29" s="180">
        <v>22</v>
      </c>
      <c r="J29" s="13"/>
      <c r="K29" s="192">
        <v>21</v>
      </c>
      <c r="L29" s="11">
        <v>0.6666666666666666</v>
      </c>
      <c r="M29" s="12" t="s">
        <v>144</v>
      </c>
      <c r="N29" s="48" t="s">
        <v>152</v>
      </c>
      <c r="O29" s="94">
        <v>3</v>
      </c>
      <c r="P29" s="94" t="s">
        <v>37</v>
      </c>
      <c r="Q29" s="94">
        <v>1</v>
      </c>
      <c r="R29" s="49" t="s">
        <v>154</v>
      </c>
      <c r="S29" s="180">
        <v>22</v>
      </c>
    </row>
    <row r="30" spans="1:19" s="14" customFormat="1" ht="21" customHeight="1" thickBot="1">
      <c r="A30" s="194">
        <v>22</v>
      </c>
      <c r="B30" s="182">
        <v>0.6805555555555555</v>
      </c>
      <c r="C30" s="195" t="s">
        <v>143</v>
      </c>
      <c r="D30" s="187" t="s">
        <v>150</v>
      </c>
      <c r="E30" s="196">
        <v>7</v>
      </c>
      <c r="F30" s="196" t="s">
        <v>37</v>
      </c>
      <c r="G30" s="196">
        <v>1</v>
      </c>
      <c r="H30" s="185" t="s">
        <v>155</v>
      </c>
      <c r="I30" s="186">
        <v>21</v>
      </c>
      <c r="J30" s="13"/>
      <c r="K30" s="181">
        <v>22</v>
      </c>
      <c r="L30" s="182">
        <v>0.6805555555555555</v>
      </c>
      <c r="M30" s="195" t="s">
        <v>143</v>
      </c>
      <c r="N30" s="187" t="s">
        <v>156</v>
      </c>
      <c r="O30" s="196">
        <v>2</v>
      </c>
      <c r="P30" s="196" t="s">
        <v>37</v>
      </c>
      <c r="Q30" s="196">
        <v>0</v>
      </c>
      <c r="R30" s="185" t="s">
        <v>157</v>
      </c>
      <c r="S30" s="186">
        <v>21</v>
      </c>
    </row>
    <row r="31" spans="1:19" s="14" customFormat="1" ht="12" customHeight="1" thickBot="1">
      <c r="A31" s="188"/>
      <c r="B31" s="189">
        <v>0.638888888888889</v>
      </c>
      <c r="C31" s="190"/>
      <c r="D31" s="190"/>
      <c r="E31" s="190"/>
      <c r="F31" s="190"/>
      <c r="G31" s="190"/>
      <c r="H31" s="190"/>
      <c r="I31" s="190"/>
      <c r="J31" s="13"/>
      <c r="K31" s="13"/>
      <c r="L31" s="13"/>
      <c r="M31" s="13"/>
      <c r="N31" s="13"/>
      <c r="O31" s="13"/>
      <c r="P31" s="13"/>
      <c r="Q31" s="13"/>
      <c r="R31" s="13"/>
      <c r="S31" s="190"/>
    </row>
    <row r="32" spans="1:10" s="5" customFormat="1" ht="21" customHeight="1" thickBot="1">
      <c r="A32" s="263">
        <v>41804</v>
      </c>
      <c r="B32" s="264"/>
      <c r="C32" s="265"/>
      <c r="D32" s="266" t="s">
        <v>158</v>
      </c>
      <c r="E32" s="267"/>
      <c r="F32" s="267"/>
      <c r="G32" s="267"/>
      <c r="H32" s="267"/>
      <c r="I32" s="268"/>
      <c r="J32" s="4"/>
    </row>
    <row r="33" spans="1:10" s="5" customFormat="1" ht="21" customHeight="1" thickBot="1">
      <c r="A33" s="258" t="s">
        <v>188</v>
      </c>
      <c r="B33" s="258"/>
      <c r="C33" s="258"/>
      <c r="D33" s="258"/>
      <c r="E33" s="258"/>
      <c r="F33" s="258"/>
      <c r="G33" s="258"/>
      <c r="H33" s="258"/>
      <c r="I33" s="259"/>
      <c r="J33" s="4"/>
    </row>
    <row r="34" spans="1:10" s="7" customFormat="1" ht="21" customHeight="1">
      <c r="A34" s="177" t="s">
        <v>21</v>
      </c>
      <c r="B34" s="6" t="s">
        <v>35</v>
      </c>
      <c r="C34" s="6"/>
      <c r="D34" s="260" t="s">
        <v>22</v>
      </c>
      <c r="E34" s="261"/>
      <c r="F34" s="261"/>
      <c r="G34" s="261"/>
      <c r="H34" s="262"/>
      <c r="I34" s="178" t="s">
        <v>23</v>
      </c>
      <c r="J34" s="4"/>
    </row>
    <row r="35" spans="1:10" s="14" customFormat="1" ht="21" customHeight="1">
      <c r="A35" s="179">
        <v>1</v>
      </c>
      <c r="B35" s="11">
        <v>0.5416666666666666</v>
      </c>
      <c r="C35" s="15" t="s">
        <v>185</v>
      </c>
      <c r="D35" s="48" t="str">
        <f>'組分け予定'!C30</f>
        <v>ＢＯＮＯＳ　Ｂ</v>
      </c>
      <c r="E35" s="94">
        <v>3</v>
      </c>
      <c r="F35" s="94" t="s">
        <v>37</v>
      </c>
      <c r="G35" s="94">
        <v>1</v>
      </c>
      <c r="H35" s="49" t="str">
        <f>'組分け予定'!C31</f>
        <v>ＦＣ上目黒</v>
      </c>
      <c r="I35" s="180">
        <v>2</v>
      </c>
      <c r="J35" s="13"/>
    </row>
    <row r="36" spans="1:10" s="14" customFormat="1" ht="21" customHeight="1">
      <c r="A36" s="179">
        <v>2</v>
      </c>
      <c r="B36" s="11">
        <v>0.555555555555555</v>
      </c>
      <c r="C36" s="15" t="s">
        <v>186</v>
      </c>
      <c r="D36" s="48" t="str">
        <f>'組分け予定'!C49</f>
        <v>ヴィトーリア目黒ＦＣ</v>
      </c>
      <c r="E36" s="94">
        <v>6</v>
      </c>
      <c r="F36" s="94" t="s">
        <v>37</v>
      </c>
      <c r="G36" s="94">
        <v>1</v>
      </c>
      <c r="H36" s="49" t="str">
        <f>'組分け予定'!C50</f>
        <v>ＳＣシクス</v>
      </c>
      <c r="I36" s="180">
        <v>1</v>
      </c>
      <c r="J36" s="13"/>
    </row>
    <row r="37" spans="1:10" s="14" customFormat="1" ht="21" customHeight="1">
      <c r="A37" s="179">
        <v>3</v>
      </c>
      <c r="B37" s="11">
        <v>0.569444444444444</v>
      </c>
      <c r="C37" s="12" t="s">
        <v>185</v>
      </c>
      <c r="D37" s="93" t="str">
        <f>'組分け予定'!C32</f>
        <v>ＳＫＦＣ　Ａ</v>
      </c>
      <c r="E37" s="95">
        <v>4</v>
      </c>
      <c r="F37" s="95" t="s">
        <v>37</v>
      </c>
      <c r="G37" s="95">
        <v>0</v>
      </c>
      <c r="H37" s="96" t="str">
        <f>'組分け予定'!C33</f>
        <v>自由が丘ＳＣ</v>
      </c>
      <c r="I37" s="180">
        <v>4</v>
      </c>
      <c r="J37" s="13"/>
    </row>
    <row r="38" spans="1:10" s="14" customFormat="1" ht="21" customHeight="1">
      <c r="A38" s="179">
        <v>4</v>
      </c>
      <c r="B38" s="47">
        <v>0.583333333333333</v>
      </c>
      <c r="C38" s="15" t="s">
        <v>186</v>
      </c>
      <c r="D38" s="48" t="str">
        <f>'組分け予定'!C51</f>
        <v>千駄谷ＳＣ</v>
      </c>
      <c r="E38" s="94">
        <v>5</v>
      </c>
      <c r="F38" s="94" t="s">
        <v>37</v>
      </c>
      <c r="G38" s="94">
        <v>1</v>
      </c>
      <c r="H38" s="49" t="str">
        <f>'組分け予定'!C52</f>
        <v>ＦＣ千代田</v>
      </c>
      <c r="I38" s="180">
        <v>3</v>
      </c>
      <c r="J38" s="13"/>
    </row>
    <row r="39" spans="1:10" s="14" customFormat="1" ht="21" customHeight="1">
      <c r="A39" s="179">
        <v>5</v>
      </c>
      <c r="B39" s="11">
        <v>0.5972222222222222</v>
      </c>
      <c r="C39" s="12" t="s">
        <v>185</v>
      </c>
      <c r="D39" s="93" t="str">
        <f>D35</f>
        <v>ＢＯＮＯＳ　Ｂ</v>
      </c>
      <c r="E39" s="95">
        <v>1</v>
      </c>
      <c r="F39" s="95" t="s">
        <v>37</v>
      </c>
      <c r="G39" s="95">
        <v>0</v>
      </c>
      <c r="H39" s="96" t="str">
        <f>D37</f>
        <v>ＳＫＦＣ　Ａ</v>
      </c>
      <c r="I39" s="180">
        <v>6</v>
      </c>
      <c r="J39" s="13"/>
    </row>
    <row r="40" spans="1:10" s="14" customFormat="1" ht="21" customHeight="1">
      <c r="A40" s="179">
        <v>6</v>
      </c>
      <c r="B40" s="11">
        <v>0.611111111111111</v>
      </c>
      <c r="C40" s="15" t="s">
        <v>186</v>
      </c>
      <c r="D40" s="48" t="str">
        <f>D36</f>
        <v>ヴィトーリア目黒ＦＣ</v>
      </c>
      <c r="E40" s="94">
        <v>7</v>
      </c>
      <c r="F40" s="94" t="s">
        <v>37</v>
      </c>
      <c r="G40" s="94">
        <v>0</v>
      </c>
      <c r="H40" s="49" t="str">
        <f>D38</f>
        <v>千駄谷ＳＣ</v>
      </c>
      <c r="I40" s="180">
        <v>5</v>
      </c>
      <c r="J40" s="13"/>
    </row>
    <row r="41" spans="1:10" s="14" customFormat="1" ht="21" customHeight="1">
      <c r="A41" s="179">
        <v>7</v>
      </c>
      <c r="B41" s="11">
        <v>0.625</v>
      </c>
      <c r="C41" s="15" t="s">
        <v>185</v>
      </c>
      <c r="D41" s="207" t="str">
        <f>H35</f>
        <v>ＦＣ上目黒</v>
      </c>
      <c r="E41" s="208">
        <v>0</v>
      </c>
      <c r="F41" s="208" t="s">
        <v>37</v>
      </c>
      <c r="G41" s="208">
        <v>8</v>
      </c>
      <c r="H41" s="209" t="s">
        <v>237</v>
      </c>
      <c r="I41" s="180">
        <v>8</v>
      </c>
      <c r="J41" s="13"/>
    </row>
    <row r="42" spans="1:10" s="14" customFormat="1" ht="21" customHeight="1">
      <c r="A42" s="179">
        <v>8</v>
      </c>
      <c r="B42" s="11">
        <v>0.638888888888889</v>
      </c>
      <c r="C42" s="15" t="s">
        <v>186</v>
      </c>
      <c r="D42" s="48" t="str">
        <f>H36</f>
        <v>ＳＣシクス</v>
      </c>
      <c r="E42" s="94">
        <v>2</v>
      </c>
      <c r="F42" s="94" t="s">
        <v>37</v>
      </c>
      <c r="G42" s="94">
        <v>1</v>
      </c>
      <c r="H42" s="49" t="str">
        <f>H38</f>
        <v>ＦＣ千代田</v>
      </c>
      <c r="I42" s="180">
        <v>7</v>
      </c>
      <c r="J42" s="13"/>
    </row>
    <row r="43" spans="1:10" s="14" customFormat="1" ht="21" customHeight="1">
      <c r="A43" s="179">
        <v>9</v>
      </c>
      <c r="B43" s="11">
        <v>0.6527777777777778</v>
      </c>
      <c r="C43" s="12" t="s">
        <v>185</v>
      </c>
      <c r="D43" s="48" t="str">
        <f>D35</f>
        <v>ＢＯＮＯＳ　Ｂ</v>
      </c>
      <c r="E43" s="94">
        <v>2</v>
      </c>
      <c r="F43" s="94" t="s">
        <v>37</v>
      </c>
      <c r="G43" s="94">
        <v>1</v>
      </c>
      <c r="H43" s="49" t="str">
        <f>H37</f>
        <v>自由が丘ＳＣ</v>
      </c>
      <c r="I43" s="180">
        <v>10</v>
      </c>
      <c r="J43" s="13"/>
    </row>
    <row r="44" spans="1:10" s="14" customFormat="1" ht="21" customHeight="1">
      <c r="A44" s="179">
        <v>10</v>
      </c>
      <c r="B44" s="11">
        <v>0.6666666666666666</v>
      </c>
      <c r="C44" s="12" t="s">
        <v>186</v>
      </c>
      <c r="D44" s="48" t="str">
        <f>D36</f>
        <v>ヴィトーリア目黒ＦＣ</v>
      </c>
      <c r="E44" s="94">
        <v>10</v>
      </c>
      <c r="F44" s="94" t="s">
        <v>37</v>
      </c>
      <c r="G44" s="94">
        <v>0</v>
      </c>
      <c r="H44" s="49" t="str">
        <f>H38</f>
        <v>ＦＣ千代田</v>
      </c>
      <c r="I44" s="180">
        <v>9</v>
      </c>
      <c r="J44" s="13"/>
    </row>
    <row r="45" spans="1:10" s="14" customFormat="1" ht="21" customHeight="1">
      <c r="A45" s="179">
        <v>11</v>
      </c>
      <c r="B45" s="11">
        <v>0.6805555555555555</v>
      </c>
      <c r="C45" s="15" t="s">
        <v>185</v>
      </c>
      <c r="D45" s="207" t="str">
        <f>H35</f>
        <v>ＦＣ上目黒</v>
      </c>
      <c r="E45" s="208">
        <v>3</v>
      </c>
      <c r="F45" s="208" t="s">
        <v>187</v>
      </c>
      <c r="G45" s="208">
        <v>3</v>
      </c>
      <c r="H45" s="209" t="s">
        <v>238</v>
      </c>
      <c r="I45" s="180">
        <v>12</v>
      </c>
      <c r="J45" s="13"/>
    </row>
    <row r="46" spans="1:10" s="14" customFormat="1" ht="21" customHeight="1" thickBot="1">
      <c r="A46" s="181">
        <v>12</v>
      </c>
      <c r="B46" s="182">
        <v>0.6944444444444445</v>
      </c>
      <c r="C46" s="183" t="s">
        <v>186</v>
      </c>
      <c r="D46" s="187" t="str">
        <f>H36</f>
        <v>ＳＣシクス</v>
      </c>
      <c r="E46" s="184">
        <v>5</v>
      </c>
      <c r="F46" s="184" t="s">
        <v>187</v>
      </c>
      <c r="G46" s="184">
        <v>0</v>
      </c>
      <c r="H46" s="185" t="str">
        <f>D38</f>
        <v>千駄谷ＳＣ</v>
      </c>
      <c r="I46" s="186">
        <v>11</v>
      </c>
      <c r="J46" s="13"/>
    </row>
    <row r="47" ht="15" thickBot="1"/>
    <row r="48" spans="1:19" ht="20.25" customHeight="1" thickBot="1">
      <c r="A48" s="263">
        <v>41805</v>
      </c>
      <c r="B48" s="264"/>
      <c r="C48" s="265"/>
      <c r="D48" s="266" t="s">
        <v>158</v>
      </c>
      <c r="E48" s="267"/>
      <c r="F48" s="267"/>
      <c r="G48" s="267"/>
      <c r="H48" s="267"/>
      <c r="I48" s="268"/>
      <c r="K48" s="278">
        <f>A48</f>
        <v>41805</v>
      </c>
      <c r="L48" s="279"/>
      <c r="M48" s="280"/>
      <c r="N48" s="266" t="s">
        <v>159</v>
      </c>
      <c r="O48" s="267"/>
      <c r="P48" s="267"/>
      <c r="Q48" s="267"/>
      <c r="R48" s="267"/>
      <c r="S48" s="268"/>
    </row>
    <row r="49" spans="1:19" ht="20.25" customHeight="1" thickBot="1">
      <c r="A49" s="257" t="s">
        <v>191</v>
      </c>
      <c r="B49" s="258"/>
      <c r="C49" s="258"/>
      <c r="D49" s="258"/>
      <c r="E49" s="258"/>
      <c r="F49" s="258"/>
      <c r="G49" s="258"/>
      <c r="H49" s="258"/>
      <c r="I49" s="259"/>
      <c r="K49" s="257" t="s">
        <v>191</v>
      </c>
      <c r="L49" s="258"/>
      <c r="M49" s="258"/>
      <c r="N49" s="258"/>
      <c r="O49" s="258"/>
      <c r="P49" s="258"/>
      <c r="Q49" s="258"/>
      <c r="R49" s="258"/>
      <c r="S49" s="259"/>
    </row>
    <row r="50" spans="1:19" ht="20.25" customHeight="1">
      <c r="A50" s="177" t="s">
        <v>21</v>
      </c>
      <c r="B50" s="6" t="s">
        <v>35</v>
      </c>
      <c r="C50" s="6"/>
      <c r="D50" s="260" t="s">
        <v>22</v>
      </c>
      <c r="E50" s="261"/>
      <c r="F50" s="261"/>
      <c r="G50" s="261"/>
      <c r="H50" s="262"/>
      <c r="I50" s="178" t="s">
        <v>23</v>
      </c>
      <c r="K50" s="177" t="s">
        <v>21</v>
      </c>
      <c r="L50" s="6" t="s">
        <v>35</v>
      </c>
      <c r="M50" s="6"/>
      <c r="N50" s="260" t="s">
        <v>22</v>
      </c>
      <c r="O50" s="261"/>
      <c r="P50" s="261"/>
      <c r="Q50" s="261"/>
      <c r="R50" s="262"/>
      <c r="S50" s="178" t="s">
        <v>23</v>
      </c>
    </row>
    <row r="51" spans="1:19" ht="20.25" customHeight="1">
      <c r="A51" s="179">
        <v>1</v>
      </c>
      <c r="B51" s="11">
        <v>0.5625</v>
      </c>
      <c r="C51" s="15" t="s">
        <v>192</v>
      </c>
      <c r="D51" s="197" t="s">
        <v>128</v>
      </c>
      <c r="E51" s="198">
        <v>2</v>
      </c>
      <c r="F51" s="94" t="s">
        <v>37</v>
      </c>
      <c r="G51" s="198">
        <v>2</v>
      </c>
      <c r="H51" s="199" t="s">
        <v>130</v>
      </c>
      <c r="I51" s="180">
        <v>2</v>
      </c>
      <c r="J51" s="13"/>
      <c r="K51" s="179">
        <v>1</v>
      </c>
      <c r="L51" s="204">
        <v>0.5625</v>
      </c>
      <c r="M51" s="15" t="s">
        <v>192</v>
      </c>
      <c r="N51" s="48" t="str">
        <f>'組分け予定'!C11</f>
        <v>ＦＣ目黒原町</v>
      </c>
      <c r="O51" s="94">
        <v>0</v>
      </c>
      <c r="P51" s="94" t="s">
        <v>37</v>
      </c>
      <c r="Q51" s="94">
        <v>6</v>
      </c>
      <c r="R51" s="49" t="str">
        <f>'組分け予定'!C13</f>
        <v>ＦＣ新宿内藤</v>
      </c>
      <c r="S51" s="180">
        <v>2</v>
      </c>
    </row>
    <row r="52" spans="1:19" ht="20.25" customHeight="1">
      <c r="A52" s="179">
        <v>2</v>
      </c>
      <c r="B52" s="11">
        <v>0.576388888888889</v>
      </c>
      <c r="C52" s="15" t="s">
        <v>193</v>
      </c>
      <c r="D52" s="197" t="s">
        <v>195</v>
      </c>
      <c r="E52" s="198">
        <v>5</v>
      </c>
      <c r="F52" s="94" t="s">
        <v>37</v>
      </c>
      <c r="G52" s="198">
        <v>0</v>
      </c>
      <c r="H52" s="199" t="s">
        <v>154</v>
      </c>
      <c r="I52" s="180">
        <v>1</v>
      </c>
      <c r="J52" s="13"/>
      <c r="K52" s="179">
        <v>2</v>
      </c>
      <c r="L52" s="204">
        <v>0.576388888888889</v>
      </c>
      <c r="M52" s="15" t="s">
        <v>196</v>
      </c>
      <c r="N52" s="48" t="str">
        <f>'組分け予定'!C55</f>
        <v>菅刈ＳＣ</v>
      </c>
      <c r="O52" s="94">
        <v>0</v>
      </c>
      <c r="P52" s="94" t="s">
        <v>37</v>
      </c>
      <c r="Q52" s="94">
        <v>4</v>
      </c>
      <c r="R52" s="49" t="str">
        <f>'組分け予定'!M54</f>
        <v>鷹の子ＳＣ　　Ａ</v>
      </c>
      <c r="S52" s="180">
        <v>1</v>
      </c>
    </row>
    <row r="53" spans="1:19" ht="20.25" customHeight="1">
      <c r="A53" s="179">
        <v>3</v>
      </c>
      <c r="B53" s="47">
        <v>0.5902777777777778</v>
      </c>
      <c r="C53" s="15" t="s">
        <v>192</v>
      </c>
      <c r="D53" s="197" t="s">
        <v>132</v>
      </c>
      <c r="E53" s="198">
        <v>1</v>
      </c>
      <c r="F53" s="95" t="s">
        <v>37</v>
      </c>
      <c r="G53" s="198">
        <v>5</v>
      </c>
      <c r="H53" s="199" t="s">
        <v>122</v>
      </c>
      <c r="I53" s="180">
        <v>4</v>
      </c>
      <c r="J53" s="13"/>
      <c r="K53" s="179">
        <v>3</v>
      </c>
      <c r="L53" s="205">
        <v>0.5902777777777778</v>
      </c>
      <c r="M53" s="15" t="s">
        <v>192</v>
      </c>
      <c r="N53" s="48" t="str">
        <f>'組分け予定'!C10</f>
        <v>五本木ＦＣ</v>
      </c>
      <c r="O53" s="94">
        <v>1</v>
      </c>
      <c r="P53" s="95" t="s">
        <v>37</v>
      </c>
      <c r="Q53" s="94">
        <v>2</v>
      </c>
      <c r="R53" s="49" t="str">
        <f>R51</f>
        <v>ＦＣ新宿内藤</v>
      </c>
      <c r="S53" s="180">
        <v>4</v>
      </c>
    </row>
    <row r="54" spans="1:19" ht="20.25" customHeight="1">
      <c r="A54" s="179">
        <v>4</v>
      </c>
      <c r="B54" s="11">
        <v>0.6041666666666666</v>
      </c>
      <c r="C54" s="15" t="s">
        <v>193</v>
      </c>
      <c r="D54" s="197" t="s">
        <v>195</v>
      </c>
      <c r="E54" s="198">
        <v>7</v>
      </c>
      <c r="F54" s="94" t="s">
        <v>37</v>
      </c>
      <c r="G54" s="198">
        <v>0</v>
      </c>
      <c r="H54" s="199" t="s">
        <v>153</v>
      </c>
      <c r="I54" s="180">
        <v>3</v>
      </c>
      <c r="J54" s="13"/>
      <c r="K54" s="179">
        <v>4</v>
      </c>
      <c r="L54" s="204">
        <v>0.6041666666666666</v>
      </c>
      <c r="M54" s="15" t="s">
        <v>196</v>
      </c>
      <c r="N54" s="48" t="str">
        <f>'組分け予定'!C56</f>
        <v>ＦＣとんぼ</v>
      </c>
      <c r="O54" s="94">
        <v>0</v>
      </c>
      <c r="P54" s="94" t="s">
        <v>37</v>
      </c>
      <c r="Q54" s="94">
        <v>0</v>
      </c>
      <c r="R54" s="49" t="str">
        <f>'組分け予定'!C59</f>
        <v>淀橋ＦＣ</v>
      </c>
      <c r="S54" s="180">
        <v>3</v>
      </c>
    </row>
    <row r="55" spans="1:19" ht="20.25" customHeight="1">
      <c r="A55" s="179">
        <v>5</v>
      </c>
      <c r="B55" s="11">
        <v>0.6180555555555556</v>
      </c>
      <c r="C55" s="15" t="s">
        <v>192</v>
      </c>
      <c r="D55" s="197" t="s">
        <v>130</v>
      </c>
      <c r="E55" s="198">
        <v>2</v>
      </c>
      <c r="F55" s="95" t="s">
        <v>37</v>
      </c>
      <c r="G55" s="198">
        <v>2</v>
      </c>
      <c r="H55" s="199" t="s">
        <v>122</v>
      </c>
      <c r="I55" s="180">
        <v>6</v>
      </c>
      <c r="J55" s="13"/>
      <c r="K55" s="179">
        <v>5</v>
      </c>
      <c r="L55" s="204">
        <v>0.6180555555555556</v>
      </c>
      <c r="M55" s="15" t="s">
        <v>194</v>
      </c>
      <c r="N55" s="48" t="str">
        <f>N52</f>
        <v>菅刈ＳＣ</v>
      </c>
      <c r="O55" s="94">
        <v>2</v>
      </c>
      <c r="P55" s="95" t="s">
        <v>37</v>
      </c>
      <c r="Q55" s="94">
        <v>0</v>
      </c>
      <c r="R55" s="49" t="str">
        <f>'組分け予定'!J54</f>
        <v>ＦＣ落合</v>
      </c>
      <c r="S55" s="180">
        <v>6</v>
      </c>
    </row>
    <row r="56" spans="1:19" ht="20.25" customHeight="1">
      <c r="A56" s="179">
        <v>6</v>
      </c>
      <c r="B56" s="11">
        <v>0.6319444444444444</v>
      </c>
      <c r="C56" s="15" t="s">
        <v>193</v>
      </c>
      <c r="D56" s="197" t="s">
        <v>195</v>
      </c>
      <c r="E56" s="198">
        <v>1</v>
      </c>
      <c r="F56" s="94" t="s">
        <v>37</v>
      </c>
      <c r="G56" s="198">
        <v>1</v>
      </c>
      <c r="H56" s="199" t="s">
        <v>152</v>
      </c>
      <c r="I56" s="180">
        <v>5</v>
      </c>
      <c r="J56" s="13"/>
      <c r="K56" s="179">
        <v>6</v>
      </c>
      <c r="L56" s="204">
        <v>0.6319444444444444</v>
      </c>
      <c r="M56" s="15" t="s">
        <v>193</v>
      </c>
      <c r="N56" s="48" t="s">
        <v>151</v>
      </c>
      <c r="O56" s="94">
        <v>6</v>
      </c>
      <c r="P56" s="94" t="s">
        <v>37</v>
      </c>
      <c r="Q56" s="94">
        <v>0</v>
      </c>
      <c r="R56" s="49" t="s">
        <v>154</v>
      </c>
      <c r="S56" s="180">
        <v>5</v>
      </c>
    </row>
    <row r="57" spans="1:19" ht="20.25" customHeight="1">
      <c r="A57" s="179">
        <v>7</v>
      </c>
      <c r="B57" s="11">
        <v>0.6458333333333334</v>
      </c>
      <c r="C57" s="15" t="s">
        <v>194</v>
      </c>
      <c r="D57" s="197" t="s">
        <v>150</v>
      </c>
      <c r="E57" s="198">
        <v>3</v>
      </c>
      <c r="F57" s="94" t="s">
        <v>37</v>
      </c>
      <c r="G57" s="198">
        <v>0</v>
      </c>
      <c r="H57" s="199" t="s">
        <v>156</v>
      </c>
      <c r="I57" s="180">
        <v>8</v>
      </c>
      <c r="J57" s="13"/>
      <c r="K57" s="179">
        <v>7</v>
      </c>
      <c r="L57" s="204">
        <v>0.6458333333333334</v>
      </c>
      <c r="M57" s="15" t="s">
        <v>194</v>
      </c>
      <c r="N57" s="48" t="str">
        <f>'組分け予定'!C57</f>
        <v>ＦＣ落合</v>
      </c>
      <c r="O57" s="94">
        <v>0</v>
      </c>
      <c r="P57" s="94" t="s">
        <v>37</v>
      </c>
      <c r="Q57" s="94">
        <v>6</v>
      </c>
      <c r="R57" s="49" t="str">
        <f>'組分け予定'!C59</f>
        <v>淀橋ＦＣ</v>
      </c>
      <c r="S57" s="180">
        <v>8</v>
      </c>
    </row>
    <row r="58" spans="1:19" ht="20.25" customHeight="1" thickBot="1">
      <c r="A58" s="181">
        <v>8</v>
      </c>
      <c r="B58" s="182">
        <v>0.6597222222222222</v>
      </c>
      <c r="C58" s="195" t="s">
        <v>193</v>
      </c>
      <c r="D58" s="202" t="s">
        <v>195</v>
      </c>
      <c r="E58" s="200">
        <v>2</v>
      </c>
      <c r="F58" s="203" t="s">
        <v>37</v>
      </c>
      <c r="G58" s="200">
        <v>2</v>
      </c>
      <c r="H58" s="201" t="s">
        <v>151</v>
      </c>
      <c r="I58" s="186">
        <v>7</v>
      </c>
      <c r="J58" s="13"/>
      <c r="K58" s="181">
        <v>8</v>
      </c>
      <c r="L58" s="206">
        <v>0.6597222222222222</v>
      </c>
      <c r="M58" s="195" t="s">
        <v>193</v>
      </c>
      <c r="N58" s="187" t="s">
        <v>152</v>
      </c>
      <c r="O58" s="196">
        <v>8</v>
      </c>
      <c r="P58" s="203" t="s">
        <v>37</v>
      </c>
      <c r="Q58" s="196">
        <v>3</v>
      </c>
      <c r="R58" s="185" t="s">
        <v>153</v>
      </c>
      <c r="S58" s="186">
        <v>7</v>
      </c>
    </row>
    <row r="59" ht="15" thickBot="1"/>
    <row r="60" spans="1:19" ht="20.25" customHeight="1" thickBot="1">
      <c r="A60" s="263">
        <v>39255</v>
      </c>
      <c r="B60" s="264"/>
      <c r="C60" s="265"/>
      <c r="D60" s="266" t="s">
        <v>189</v>
      </c>
      <c r="E60" s="267"/>
      <c r="F60" s="267"/>
      <c r="G60" s="267"/>
      <c r="H60" s="267"/>
      <c r="I60" s="268"/>
      <c r="K60" s="263">
        <f>A60</f>
        <v>39255</v>
      </c>
      <c r="L60" s="264"/>
      <c r="M60" s="265"/>
      <c r="N60" s="266" t="s">
        <v>190</v>
      </c>
      <c r="O60" s="267"/>
      <c r="P60" s="267"/>
      <c r="Q60" s="267"/>
      <c r="R60" s="267"/>
      <c r="S60" s="268"/>
    </row>
    <row r="61" spans="1:19" ht="20.25" customHeight="1" thickBot="1">
      <c r="A61" s="257" t="s">
        <v>226</v>
      </c>
      <c r="B61" s="258"/>
      <c r="C61" s="258"/>
      <c r="D61" s="258"/>
      <c r="E61" s="258"/>
      <c r="F61" s="258"/>
      <c r="G61" s="258"/>
      <c r="H61" s="258"/>
      <c r="I61" s="259"/>
      <c r="K61" s="257" t="s">
        <v>226</v>
      </c>
      <c r="L61" s="258"/>
      <c r="M61" s="258"/>
      <c r="N61" s="258"/>
      <c r="O61" s="258"/>
      <c r="P61" s="258"/>
      <c r="Q61" s="258"/>
      <c r="R61" s="258"/>
      <c r="S61" s="259"/>
    </row>
    <row r="62" spans="1:19" ht="20.25" customHeight="1">
      <c r="A62" s="177" t="s">
        <v>21</v>
      </c>
      <c r="B62" s="6" t="s">
        <v>35</v>
      </c>
      <c r="C62" s="6"/>
      <c r="D62" s="260" t="s">
        <v>22</v>
      </c>
      <c r="E62" s="261"/>
      <c r="F62" s="261"/>
      <c r="G62" s="261"/>
      <c r="H62" s="262"/>
      <c r="I62" s="178" t="s">
        <v>23</v>
      </c>
      <c r="K62" s="177" t="s">
        <v>21</v>
      </c>
      <c r="L62" s="6" t="s">
        <v>35</v>
      </c>
      <c r="M62" s="6"/>
      <c r="N62" s="260" t="s">
        <v>22</v>
      </c>
      <c r="O62" s="261"/>
      <c r="P62" s="261"/>
      <c r="Q62" s="261"/>
      <c r="R62" s="262"/>
      <c r="S62" s="178" t="s">
        <v>23</v>
      </c>
    </row>
    <row r="63" spans="1:19" ht="20.25" customHeight="1">
      <c r="A63" s="179">
        <v>1</v>
      </c>
      <c r="B63" s="11">
        <v>0.40277777777777773</v>
      </c>
      <c r="C63" s="15" t="s">
        <v>197</v>
      </c>
      <c r="D63" s="48" t="str">
        <f>'組分け予定'!C77</f>
        <v>ソレイユＦＣ</v>
      </c>
      <c r="E63" s="94">
        <v>0</v>
      </c>
      <c r="F63" s="94" t="s">
        <v>37</v>
      </c>
      <c r="G63" s="94">
        <v>3</v>
      </c>
      <c r="H63" s="49" t="s">
        <v>259</v>
      </c>
      <c r="I63" s="180">
        <v>2</v>
      </c>
      <c r="J63" s="13"/>
      <c r="K63" s="179">
        <v>1</v>
      </c>
      <c r="L63" s="11">
        <v>0.40277777777777773</v>
      </c>
      <c r="M63" s="15" t="s">
        <v>198</v>
      </c>
      <c r="N63" s="48" t="s">
        <v>277</v>
      </c>
      <c r="O63" s="94">
        <v>2</v>
      </c>
      <c r="P63" s="94" t="s">
        <v>37</v>
      </c>
      <c r="Q63" s="94">
        <v>5</v>
      </c>
      <c r="R63" s="49" t="s">
        <v>266</v>
      </c>
      <c r="S63" s="180">
        <v>2</v>
      </c>
    </row>
    <row r="64" spans="1:19" ht="20.25" customHeight="1">
      <c r="A64" s="179">
        <v>2</v>
      </c>
      <c r="B64" s="11">
        <v>0.4166666666666667</v>
      </c>
      <c r="C64" s="15" t="s">
        <v>239</v>
      </c>
      <c r="D64" s="48" t="str">
        <f>'組分け予定'!C70</f>
        <v>渋谷東部ＪＦＣ</v>
      </c>
      <c r="E64" s="94">
        <v>1</v>
      </c>
      <c r="F64" s="94" t="s">
        <v>37</v>
      </c>
      <c r="G64" s="94">
        <v>1</v>
      </c>
      <c r="H64" s="49" t="s">
        <v>258</v>
      </c>
      <c r="I64" s="180">
        <v>1</v>
      </c>
      <c r="J64" s="13"/>
      <c r="K64" s="179">
        <v>2</v>
      </c>
      <c r="L64" s="11">
        <v>0.4166666666666667</v>
      </c>
      <c r="M64" s="15" t="s">
        <v>244</v>
      </c>
      <c r="N64" s="48" t="str">
        <f>'組分け予定'!C72</f>
        <v>ＦＣトリプレッタ渋谷ＪｒＢ</v>
      </c>
      <c r="O64" s="94">
        <v>1</v>
      </c>
      <c r="P64" s="94" t="s">
        <v>37</v>
      </c>
      <c r="Q64" s="94">
        <v>0</v>
      </c>
      <c r="R64" s="49" t="str">
        <f>'組分け予定'!C73</f>
        <v>ＳＤＳＣ</v>
      </c>
      <c r="S64" s="180">
        <v>1</v>
      </c>
    </row>
    <row r="65" spans="1:19" ht="20.25" customHeight="1">
      <c r="A65" s="179">
        <v>3</v>
      </c>
      <c r="B65" s="11">
        <v>0.4305555555555556</v>
      </c>
      <c r="C65" s="15" t="s">
        <v>199</v>
      </c>
      <c r="D65" s="48" t="s">
        <v>139</v>
      </c>
      <c r="E65" s="94">
        <v>1</v>
      </c>
      <c r="F65" s="94" t="s">
        <v>37</v>
      </c>
      <c r="G65" s="94">
        <v>0</v>
      </c>
      <c r="H65" s="49" t="str">
        <f>'組分け予定'!C81</f>
        <v>ＳＫＦＣ　Ｂ</v>
      </c>
      <c r="I65" s="180">
        <v>4</v>
      </c>
      <c r="J65" s="13"/>
      <c r="K65" s="179">
        <v>3</v>
      </c>
      <c r="L65" s="11">
        <v>0.4305555555555556</v>
      </c>
      <c r="M65" s="15" t="s">
        <v>200</v>
      </c>
      <c r="N65" s="48" t="s">
        <v>259</v>
      </c>
      <c r="O65" s="94">
        <v>4</v>
      </c>
      <c r="P65" s="94" t="s">
        <v>37</v>
      </c>
      <c r="Q65" s="94">
        <v>0</v>
      </c>
      <c r="R65" s="49" t="s">
        <v>277</v>
      </c>
      <c r="S65" s="180">
        <v>4</v>
      </c>
    </row>
    <row r="66" spans="1:19" ht="20.25" customHeight="1">
      <c r="A66" s="179">
        <v>4</v>
      </c>
      <c r="B66" s="11">
        <v>0.4444444444444444</v>
      </c>
      <c r="C66" s="15" t="s">
        <v>240</v>
      </c>
      <c r="D66" s="48" t="str">
        <f>D64</f>
        <v>渋谷東部ＪＦＣ</v>
      </c>
      <c r="E66" s="94">
        <v>3</v>
      </c>
      <c r="F66" s="94" t="s">
        <v>37</v>
      </c>
      <c r="G66" s="94">
        <v>11</v>
      </c>
      <c r="H66" s="210" t="s">
        <v>237</v>
      </c>
      <c r="I66" s="180">
        <v>3</v>
      </c>
      <c r="J66" s="13"/>
      <c r="K66" s="179">
        <v>4</v>
      </c>
      <c r="L66" s="11">
        <v>0.4444444444444444</v>
      </c>
      <c r="M66" s="15" t="s">
        <v>245</v>
      </c>
      <c r="N66" s="211" t="s">
        <v>278</v>
      </c>
      <c r="O66" s="94">
        <v>3</v>
      </c>
      <c r="P66" s="94" t="s">
        <v>37</v>
      </c>
      <c r="Q66" s="94">
        <v>1</v>
      </c>
      <c r="R66" s="49" t="s">
        <v>182</v>
      </c>
      <c r="S66" s="180">
        <v>3</v>
      </c>
    </row>
    <row r="67" spans="1:19" ht="20.25" customHeight="1">
      <c r="A67" s="179">
        <v>5</v>
      </c>
      <c r="B67" s="11">
        <v>0.4583333333333333</v>
      </c>
      <c r="C67" s="15" t="s">
        <v>201</v>
      </c>
      <c r="D67" s="48" t="s">
        <v>266</v>
      </c>
      <c r="E67" s="94">
        <v>1</v>
      </c>
      <c r="F67" s="94" t="s">
        <v>37</v>
      </c>
      <c r="G67" s="94">
        <v>1</v>
      </c>
      <c r="H67" s="49" t="s">
        <v>147</v>
      </c>
      <c r="I67" s="180">
        <v>6</v>
      </c>
      <c r="J67" s="13"/>
      <c r="K67" s="179">
        <v>5</v>
      </c>
      <c r="L67" s="11">
        <v>0.4583333333333333</v>
      </c>
      <c r="M67" s="15" t="s">
        <v>202</v>
      </c>
      <c r="N67" s="48" t="s">
        <v>139</v>
      </c>
      <c r="O67" s="94">
        <v>1</v>
      </c>
      <c r="P67" s="94" t="s">
        <v>37</v>
      </c>
      <c r="Q67" s="94">
        <v>2</v>
      </c>
      <c r="R67" s="49" t="s">
        <v>277</v>
      </c>
      <c r="S67" s="180">
        <v>6</v>
      </c>
    </row>
    <row r="68" spans="1:19" ht="20.25" customHeight="1">
      <c r="A68" s="179">
        <v>6</v>
      </c>
      <c r="B68" s="11">
        <v>0.472222222222222</v>
      </c>
      <c r="C68" s="15" t="s">
        <v>241</v>
      </c>
      <c r="D68" s="48" t="s">
        <v>125</v>
      </c>
      <c r="E68" s="94">
        <v>0</v>
      </c>
      <c r="F68" s="94" t="s">
        <v>37</v>
      </c>
      <c r="G68" s="94">
        <v>8</v>
      </c>
      <c r="H68" s="49" t="s">
        <v>268</v>
      </c>
      <c r="I68" s="180">
        <v>5</v>
      </c>
      <c r="J68" s="13"/>
      <c r="K68" s="179">
        <v>6</v>
      </c>
      <c r="L68" s="11">
        <v>0.472222222222222</v>
      </c>
      <c r="M68" s="15" t="s">
        <v>246</v>
      </c>
      <c r="N68" s="48" t="s">
        <v>181</v>
      </c>
      <c r="O68" s="94">
        <v>2</v>
      </c>
      <c r="P68" s="94" t="s">
        <v>37</v>
      </c>
      <c r="Q68" s="94">
        <v>2</v>
      </c>
      <c r="R68" s="49" t="s">
        <v>182</v>
      </c>
      <c r="S68" s="180">
        <v>5</v>
      </c>
    </row>
    <row r="69" spans="1:19" ht="20.25" customHeight="1">
      <c r="A69" s="179">
        <v>7</v>
      </c>
      <c r="B69" s="11">
        <v>0.486111111111111</v>
      </c>
      <c r="C69" s="15" t="s">
        <v>203</v>
      </c>
      <c r="D69" s="48" t="s">
        <v>259</v>
      </c>
      <c r="E69" s="94">
        <v>5</v>
      </c>
      <c r="F69" s="94" t="s">
        <v>37</v>
      </c>
      <c r="G69" s="94">
        <v>0</v>
      </c>
      <c r="H69" s="49" t="s">
        <v>147</v>
      </c>
      <c r="I69" s="180">
        <v>8</v>
      </c>
      <c r="J69" s="13"/>
      <c r="K69" s="179">
        <v>7</v>
      </c>
      <c r="L69" s="11">
        <v>0.486111111111111</v>
      </c>
      <c r="M69" s="15" t="s">
        <v>204</v>
      </c>
      <c r="N69" s="48" t="s">
        <v>139</v>
      </c>
      <c r="O69" s="94">
        <v>2</v>
      </c>
      <c r="P69" s="94" t="s">
        <v>37</v>
      </c>
      <c r="Q69" s="94">
        <v>2</v>
      </c>
      <c r="R69" s="49" t="s">
        <v>266</v>
      </c>
      <c r="S69" s="180">
        <v>8</v>
      </c>
    </row>
    <row r="70" spans="1:19" ht="20.25" customHeight="1">
      <c r="A70" s="179">
        <v>8</v>
      </c>
      <c r="B70" s="11">
        <v>0.5</v>
      </c>
      <c r="C70" s="15" t="s">
        <v>242</v>
      </c>
      <c r="D70" s="48" t="s">
        <v>258</v>
      </c>
      <c r="E70" s="94">
        <v>2</v>
      </c>
      <c r="F70" s="94" t="s">
        <v>37</v>
      </c>
      <c r="G70" s="94">
        <v>1</v>
      </c>
      <c r="H70" s="49" t="s">
        <v>125</v>
      </c>
      <c r="I70" s="180">
        <v>7</v>
      </c>
      <c r="J70" s="13"/>
      <c r="K70" s="179">
        <v>8</v>
      </c>
      <c r="L70" s="11">
        <v>0.5</v>
      </c>
      <c r="M70" s="15" t="s">
        <v>247</v>
      </c>
      <c r="N70" s="48" t="s">
        <v>182</v>
      </c>
      <c r="O70" s="94">
        <v>2</v>
      </c>
      <c r="P70" s="94" t="s">
        <v>37</v>
      </c>
      <c r="Q70" s="94">
        <v>6</v>
      </c>
      <c r="R70" s="49" t="s">
        <v>268</v>
      </c>
      <c r="S70" s="180">
        <v>7</v>
      </c>
    </row>
    <row r="71" spans="1:19" ht="20.25" customHeight="1">
      <c r="A71" s="179">
        <v>9</v>
      </c>
      <c r="B71" s="11">
        <v>0.513888888888889</v>
      </c>
      <c r="C71" s="15" t="s">
        <v>205</v>
      </c>
      <c r="D71" s="48" t="s">
        <v>259</v>
      </c>
      <c r="E71" s="94">
        <v>5</v>
      </c>
      <c r="F71" s="94" t="s">
        <v>37</v>
      </c>
      <c r="G71" s="94">
        <v>0</v>
      </c>
      <c r="H71" s="49" t="s">
        <v>266</v>
      </c>
      <c r="I71" s="180">
        <v>10</v>
      </c>
      <c r="J71" s="13"/>
      <c r="K71" s="179">
        <v>9</v>
      </c>
      <c r="L71" s="11">
        <v>0.513888888888889</v>
      </c>
      <c r="M71" s="15" t="s">
        <v>206</v>
      </c>
      <c r="N71" s="48" t="s">
        <v>277</v>
      </c>
      <c r="O71" s="94">
        <v>2</v>
      </c>
      <c r="P71" s="94" t="s">
        <v>37</v>
      </c>
      <c r="Q71" s="94">
        <v>5</v>
      </c>
      <c r="R71" s="49" t="s">
        <v>260</v>
      </c>
      <c r="S71" s="180">
        <v>10</v>
      </c>
    </row>
    <row r="72" spans="1:19" ht="20.25" customHeight="1">
      <c r="A72" s="179">
        <v>10</v>
      </c>
      <c r="B72" s="11">
        <v>0.527777777777778</v>
      </c>
      <c r="C72" s="15" t="s">
        <v>243</v>
      </c>
      <c r="D72" s="48" t="s">
        <v>181</v>
      </c>
      <c r="E72" s="94">
        <v>3</v>
      </c>
      <c r="F72" s="94" t="s">
        <v>37</v>
      </c>
      <c r="G72" s="94">
        <v>0</v>
      </c>
      <c r="H72" s="49" t="s">
        <v>125</v>
      </c>
      <c r="I72" s="180">
        <v>9</v>
      </c>
      <c r="J72" s="13"/>
      <c r="K72" s="179">
        <v>10</v>
      </c>
      <c r="L72" s="11">
        <v>0.527777777777778</v>
      </c>
      <c r="M72" s="15" t="s">
        <v>248</v>
      </c>
      <c r="N72" s="48" t="s">
        <v>258</v>
      </c>
      <c r="O72" s="94">
        <v>1</v>
      </c>
      <c r="P72" s="94" t="s">
        <v>37</v>
      </c>
      <c r="Q72" s="94">
        <v>5</v>
      </c>
      <c r="R72" s="49" t="s">
        <v>268</v>
      </c>
      <c r="S72" s="180">
        <v>9</v>
      </c>
    </row>
    <row r="73" spans="1:19" ht="20.25" customHeight="1">
      <c r="A73" s="179">
        <v>11</v>
      </c>
      <c r="B73" s="11">
        <v>0.541666666666667</v>
      </c>
      <c r="C73" s="15" t="s">
        <v>207</v>
      </c>
      <c r="D73" s="48" t="s">
        <v>279</v>
      </c>
      <c r="E73" s="94">
        <v>0</v>
      </c>
      <c r="F73" s="94" t="s">
        <v>37</v>
      </c>
      <c r="G73" s="94">
        <v>2</v>
      </c>
      <c r="H73" s="49" t="s">
        <v>92</v>
      </c>
      <c r="I73" s="180">
        <v>12</v>
      </c>
      <c r="J73" s="13"/>
      <c r="K73" s="179">
        <v>11</v>
      </c>
      <c r="L73" s="11">
        <v>0.541666666666667</v>
      </c>
      <c r="M73" s="15" t="s">
        <v>217</v>
      </c>
      <c r="N73" s="48" t="s">
        <v>184</v>
      </c>
      <c r="O73" s="94">
        <v>2</v>
      </c>
      <c r="P73" s="94" t="s">
        <v>37</v>
      </c>
      <c r="Q73" s="94">
        <v>4</v>
      </c>
      <c r="R73" s="49" t="s">
        <v>126</v>
      </c>
      <c r="S73" s="180">
        <v>12</v>
      </c>
    </row>
    <row r="74" spans="1:19" ht="20.25" customHeight="1">
      <c r="A74" s="191">
        <v>12</v>
      </c>
      <c r="B74" s="11">
        <v>0.555555555555555</v>
      </c>
      <c r="C74" s="15" t="s">
        <v>208</v>
      </c>
      <c r="D74" s="48" t="s">
        <v>142</v>
      </c>
      <c r="E74" s="94">
        <v>3</v>
      </c>
      <c r="F74" s="94" t="s">
        <v>37</v>
      </c>
      <c r="G74" s="94">
        <v>3</v>
      </c>
      <c r="H74" s="49" t="s">
        <v>271</v>
      </c>
      <c r="I74" s="180">
        <v>11</v>
      </c>
      <c r="J74" s="13"/>
      <c r="K74" s="191">
        <v>12</v>
      </c>
      <c r="L74" s="11">
        <v>0.555555555555555</v>
      </c>
      <c r="M74" s="15" t="s">
        <v>218</v>
      </c>
      <c r="N74" s="48" t="s">
        <v>111</v>
      </c>
      <c r="O74" s="94">
        <v>2</v>
      </c>
      <c r="P74" s="94" t="s">
        <v>37</v>
      </c>
      <c r="Q74" s="94">
        <v>0</v>
      </c>
      <c r="R74" s="49" t="s">
        <v>262</v>
      </c>
      <c r="S74" s="180">
        <v>11</v>
      </c>
    </row>
    <row r="75" spans="1:19" ht="20.25" customHeight="1">
      <c r="A75" s="192">
        <v>13</v>
      </c>
      <c r="B75" s="11">
        <v>0.569444444444444</v>
      </c>
      <c r="C75" s="15" t="s">
        <v>209</v>
      </c>
      <c r="D75" s="48" t="s">
        <v>183</v>
      </c>
      <c r="E75" s="94">
        <v>0</v>
      </c>
      <c r="F75" s="94" t="s">
        <v>37</v>
      </c>
      <c r="G75" s="94">
        <v>0</v>
      </c>
      <c r="H75" s="49" t="s">
        <v>273</v>
      </c>
      <c r="I75" s="180">
        <v>14</v>
      </c>
      <c r="J75" s="13"/>
      <c r="K75" s="192">
        <v>13</v>
      </c>
      <c r="L75" s="11">
        <v>0.569444444444444</v>
      </c>
      <c r="M75" s="15" t="s">
        <v>219</v>
      </c>
      <c r="N75" s="48" t="s">
        <v>92</v>
      </c>
      <c r="O75" s="94">
        <v>7</v>
      </c>
      <c r="P75" s="94" t="s">
        <v>37</v>
      </c>
      <c r="Q75" s="94">
        <v>1</v>
      </c>
      <c r="R75" s="49" t="s">
        <v>280</v>
      </c>
      <c r="S75" s="180">
        <v>14</v>
      </c>
    </row>
    <row r="76" spans="1:19" ht="20.25" customHeight="1">
      <c r="A76" s="192">
        <v>14</v>
      </c>
      <c r="B76" s="47">
        <v>0.583333333333333</v>
      </c>
      <c r="C76" s="15" t="s">
        <v>210</v>
      </c>
      <c r="D76" s="48" t="s">
        <v>142</v>
      </c>
      <c r="E76" s="94">
        <v>1</v>
      </c>
      <c r="F76" s="94" t="s">
        <v>37</v>
      </c>
      <c r="G76" s="94">
        <v>2</v>
      </c>
      <c r="H76" s="49" t="s">
        <v>148</v>
      </c>
      <c r="I76" s="180">
        <v>13</v>
      </c>
      <c r="J76" s="13"/>
      <c r="K76" s="192">
        <v>14</v>
      </c>
      <c r="L76" s="47">
        <v>0.583333333333333</v>
      </c>
      <c r="M76" s="15" t="s">
        <v>220</v>
      </c>
      <c r="N76" s="48" t="s">
        <v>271</v>
      </c>
      <c r="O76" s="94">
        <v>1</v>
      </c>
      <c r="P76" s="94" t="s">
        <v>37</v>
      </c>
      <c r="Q76" s="94">
        <v>0</v>
      </c>
      <c r="R76" s="49" t="s">
        <v>111</v>
      </c>
      <c r="S76" s="180">
        <v>13</v>
      </c>
    </row>
    <row r="77" spans="1:19" ht="20.25" customHeight="1">
      <c r="A77" s="192">
        <v>15</v>
      </c>
      <c r="B77" s="11">
        <v>0.5972222222222222</v>
      </c>
      <c r="C77" s="12" t="s">
        <v>211</v>
      </c>
      <c r="D77" s="93" t="s">
        <v>126</v>
      </c>
      <c r="E77" s="95">
        <v>1</v>
      </c>
      <c r="F77" s="95" t="s">
        <v>37</v>
      </c>
      <c r="G77" s="95">
        <v>3</v>
      </c>
      <c r="H77" s="96" t="s">
        <v>273</v>
      </c>
      <c r="I77" s="193">
        <v>16</v>
      </c>
      <c r="J77" s="13"/>
      <c r="K77" s="192">
        <v>15</v>
      </c>
      <c r="L77" s="11">
        <v>0.5972222222222222</v>
      </c>
      <c r="M77" s="12" t="s">
        <v>221</v>
      </c>
      <c r="N77" s="93" t="s">
        <v>183</v>
      </c>
      <c r="O77" s="95">
        <v>0</v>
      </c>
      <c r="P77" s="95" t="s">
        <v>37</v>
      </c>
      <c r="Q77" s="95">
        <v>1</v>
      </c>
      <c r="R77" s="96" t="s">
        <v>184</v>
      </c>
      <c r="S77" s="193">
        <v>16</v>
      </c>
    </row>
    <row r="78" spans="1:19" ht="20.25" customHeight="1">
      <c r="A78" s="179">
        <v>16</v>
      </c>
      <c r="B78" s="11">
        <v>0.611111111111111</v>
      </c>
      <c r="C78" s="15" t="s">
        <v>212</v>
      </c>
      <c r="D78" s="48" t="s">
        <v>262</v>
      </c>
      <c r="E78" s="94">
        <v>0</v>
      </c>
      <c r="F78" s="94" t="s">
        <v>37</v>
      </c>
      <c r="G78" s="94">
        <v>0</v>
      </c>
      <c r="H78" s="49" t="s">
        <v>148</v>
      </c>
      <c r="I78" s="180">
        <v>15</v>
      </c>
      <c r="J78" s="13"/>
      <c r="K78" s="179">
        <v>16</v>
      </c>
      <c r="L78" s="11">
        <v>0.611111111111111</v>
      </c>
      <c r="M78" s="15" t="s">
        <v>222</v>
      </c>
      <c r="N78" s="48" t="s">
        <v>142</v>
      </c>
      <c r="O78" s="94">
        <v>2</v>
      </c>
      <c r="P78" s="94" t="s">
        <v>37</v>
      </c>
      <c r="Q78" s="94">
        <v>8</v>
      </c>
      <c r="R78" s="49" t="s">
        <v>111</v>
      </c>
      <c r="S78" s="180">
        <v>15</v>
      </c>
    </row>
    <row r="79" spans="1:19" ht="20.25" customHeight="1">
      <c r="A79" s="179">
        <v>17</v>
      </c>
      <c r="B79" s="11">
        <v>0.625</v>
      </c>
      <c r="C79" s="12" t="s">
        <v>213</v>
      </c>
      <c r="D79" s="93" t="s">
        <v>92</v>
      </c>
      <c r="E79" s="95">
        <v>6</v>
      </c>
      <c r="F79" s="95" t="s">
        <v>37</v>
      </c>
      <c r="G79" s="95">
        <v>0</v>
      </c>
      <c r="H79" s="96" t="s">
        <v>97</v>
      </c>
      <c r="I79" s="193">
        <v>18</v>
      </c>
      <c r="J79" s="13"/>
      <c r="K79" s="179">
        <v>17</v>
      </c>
      <c r="L79" s="11">
        <v>0.625</v>
      </c>
      <c r="M79" s="12" t="s">
        <v>223</v>
      </c>
      <c r="N79" s="48" t="s">
        <v>184</v>
      </c>
      <c r="O79" s="94">
        <v>1</v>
      </c>
      <c r="P79" s="94" t="s">
        <v>37</v>
      </c>
      <c r="Q79" s="94">
        <v>4</v>
      </c>
      <c r="R79" s="49" t="s">
        <v>273</v>
      </c>
      <c r="S79" s="193">
        <v>18</v>
      </c>
    </row>
    <row r="80" spans="1:19" ht="20.25" customHeight="1">
      <c r="A80" s="179">
        <v>18</v>
      </c>
      <c r="B80" s="11">
        <v>0.638888888888889</v>
      </c>
      <c r="C80" s="15" t="s">
        <v>214</v>
      </c>
      <c r="D80" s="48" t="s">
        <v>271</v>
      </c>
      <c r="E80" s="94">
        <v>0</v>
      </c>
      <c r="F80" s="94" t="s">
        <v>37</v>
      </c>
      <c r="G80" s="94">
        <v>0</v>
      </c>
      <c r="H80" s="49" t="s">
        <v>262</v>
      </c>
      <c r="I80" s="180">
        <v>17</v>
      </c>
      <c r="J80" s="13"/>
      <c r="K80" s="179">
        <v>18</v>
      </c>
      <c r="L80" s="11">
        <v>0.638888888888889</v>
      </c>
      <c r="M80" s="15" t="s">
        <v>224</v>
      </c>
      <c r="N80" s="48" t="s">
        <v>111</v>
      </c>
      <c r="O80" s="94">
        <v>3</v>
      </c>
      <c r="P80" s="94" t="s">
        <v>37</v>
      </c>
      <c r="Q80" s="94">
        <v>0</v>
      </c>
      <c r="R80" s="49" t="s">
        <v>148</v>
      </c>
      <c r="S80" s="180">
        <v>17</v>
      </c>
    </row>
    <row r="81" spans="1:19" ht="20.25" customHeight="1">
      <c r="A81" s="179">
        <v>19</v>
      </c>
      <c r="B81" s="11">
        <v>0.6527777777777778</v>
      </c>
      <c r="C81" s="15" t="s">
        <v>215</v>
      </c>
      <c r="D81" s="48" t="s">
        <v>183</v>
      </c>
      <c r="E81" s="94">
        <v>0</v>
      </c>
      <c r="F81" s="94" t="s">
        <v>37</v>
      </c>
      <c r="G81" s="94">
        <v>3</v>
      </c>
      <c r="H81" s="49" t="s">
        <v>126</v>
      </c>
      <c r="I81" s="180">
        <v>20</v>
      </c>
      <c r="J81" s="13"/>
      <c r="K81" s="179">
        <v>19</v>
      </c>
      <c r="L81" s="11">
        <v>0.6527777777777778</v>
      </c>
      <c r="M81" s="15" t="s">
        <v>216</v>
      </c>
      <c r="N81" s="48" t="s">
        <v>92</v>
      </c>
      <c r="O81" s="94">
        <v>2</v>
      </c>
      <c r="P81" s="94" t="s">
        <v>37</v>
      </c>
      <c r="Q81" s="94">
        <v>2</v>
      </c>
      <c r="R81" s="49" t="s">
        <v>281</v>
      </c>
      <c r="S81" s="180">
        <v>20</v>
      </c>
    </row>
    <row r="82" spans="1:19" ht="20.25" customHeight="1" thickBot="1">
      <c r="A82" s="181">
        <v>20</v>
      </c>
      <c r="B82" s="182">
        <v>0.6666666666666666</v>
      </c>
      <c r="C82" s="183" t="s">
        <v>216</v>
      </c>
      <c r="D82" s="187" t="s">
        <v>142</v>
      </c>
      <c r="E82" s="196">
        <v>1</v>
      </c>
      <c r="F82" s="196" t="s">
        <v>37</v>
      </c>
      <c r="G82" s="196">
        <v>1</v>
      </c>
      <c r="H82" s="185" t="s">
        <v>262</v>
      </c>
      <c r="I82" s="186">
        <v>19</v>
      </c>
      <c r="J82" s="13"/>
      <c r="K82" s="181">
        <v>20</v>
      </c>
      <c r="L82" s="182">
        <v>0.6666666666666666</v>
      </c>
      <c r="M82" s="183" t="s">
        <v>225</v>
      </c>
      <c r="N82" s="187" t="s">
        <v>271</v>
      </c>
      <c r="O82" s="196">
        <v>8</v>
      </c>
      <c r="P82" s="196" t="s">
        <v>37</v>
      </c>
      <c r="Q82" s="196">
        <v>3</v>
      </c>
      <c r="R82" s="185" t="s">
        <v>148</v>
      </c>
      <c r="S82" s="186">
        <v>19</v>
      </c>
    </row>
    <row r="83" ht="15" thickBot="1"/>
    <row r="84" spans="1:19" ht="18" thickBot="1">
      <c r="A84" s="263">
        <v>39262</v>
      </c>
      <c r="B84" s="264"/>
      <c r="C84" s="265"/>
      <c r="D84" s="266" t="s">
        <v>227</v>
      </c>
      <c r="E84" s="267"/>
      <c r="F84" s="267"/>
      <c r="G84" s="267"/>
      <c r="H84" s="267"/>
      <c r="I84" s="268"/>
      <c r="K84" s="263">
        <f>A84</f>
        <v>39262</v>
      </c>
      <c r="L84" s="264"/>
      <c r="M84" s="265"/>
      <c r="N84" s="266" t="s">
        <v>228</v>
      </c>
      <c r="O84" s="267"/>
      <c r="P84" s="267"/>
      <c r="Q84" s="267"/>
      <c r="R84" s="267"/>
      <c r="S84" s="268"/>
    </row>
    <row r="85" spans="1:19" ht="18" thickBot="1">
      <c r="A85" s="257" t="s">
        <v>229</v>
      </c>
      <c r="B85" s="258"/>
      <c r="C85" s="258"/>
      <c r="D85" s="258"/>
      <c r="E85" s="258"/>
      <c r="F85" s="258"/>
      <c r="G85" s="258"/>
      <c r="H85" s="258"/>
      <c r="I85" s="259"/>
      <c r="K85" s="281" t="s">
        <v>229</v>
      </c>
      <c r="L85" s="282"/>
      <c r="M85" s="282"/>
      <c r="N85" s="282"/>
      <c r="O85" s="282"/>
      <c r="P85" s="282"/>
      <c r="Q85" s="282"/>
      <c r="R85" s="282"/>
      <c r="S85" s="283"/>
    </row>
    <row r="86" spans="1:19" ht="26.25" customHeight="1">
      <c r="A86" s="177" t="s">
        <v>21</v>
      </c>
      <c r="B86" s="6" t="s">
        <v>35</v>
      </c>
      <c r="C86" s="6"/>
      <c r="D86" s="260" t="s">
        <v>22</v>
      </c>
      <c r="E86" s="261"/>
      <c r="F86" s="261"/>
      <c r="G86" s="261"/>
      <c r="H86" s="262"/>
      <c r="I86" s="178" t="s">
        <v>23</v>
      </c>
      <c r="K86" s="177" t="s">
        <v>21</v>
      </c>
      <c r="L86" s="6" t="s">
        <v>35</v>
      </c>
      <c r="M86" s="6"/>
      <c r="N86" s="260" t="s">
        <v>22</v>
      </c>
      <c r="O86" s="261"/>
      <c r="P86" s="261"/>
      <c r="Q86" s="261"/>
      <c r="R86" s="262"/>
      <c r="S86" s="178" t="s">
        <v>23</v>
      </c>
    </row>
    <row r="87" spans="1:19" ht="23.25" customHeight="1">
      <c r="A87" s="179">
        <v>1</v>
      </c>
      <c r="B87" s="11" t="s">
        <v>230</v>
      </c>
      <c r="C87" s="15" t="s">
        <v>231</v>
      </c>
      <c r="D87" s="48" t="str">
        <f>R72</f>
        <v>ＳＫＦＣ　Ａ</v>
      </c>
      <c r="E87" s="94">
        <v>1</v>
      </c>
      <c r="F87" s="94" t="s">
        <v>37</v>
      </c>
      <c r="G87" s="94">
        <v>2</v>
      </c>
      <c r="H87" s="49" t="str">
        <f>D69</f>
        <v>ＢＯＮＯＳ　Ａ</v>
      </c>
      <c r="I87" s="180" t="s">
        <v>236</v>
      </c>
      <c r="J87" s="13"/>
      <c r="K87" s="179">
        <v>1</v>
      </c>
      <c r="L87" s="11" t="s">
        <v>230</v>
      </c>
      <c r="M87" s="15"/>
      <c r="N87" s="284" t="s">
        <v>235</v>
      </c>
      <c r="O87" s="285"/>
      <c r="P87" s="285"/>
      <c r="Q87" s="285"/>
      <c r="R87" s="286"/>
      <c r="S87" s="180">
        <v>2</v>
      </c>
    </row>
    <row r="88" spans="1:19" ht="23.25" customHeight="1">
      <c r="A88" s="179">
        <v>2</v>
      </c>
      <c r="B88" s="11">
        <v>0.4375</v>
      </c>
      <c r="C88" s="15" t="s">
        <v>231</v>
      </c>
      <c r="D88" s="48" t="str">
        <f>D79</f>
        <v>ＦＣ新宿内藤</v>
      </c>
      <c r="E88" s="94">
        <v>0</v>
      </c>
      <c r="F88" s="94" t="s">
        <v>37</v>
      </c>
      <c r="G88" s="94">
        <v>2</v>
      </c>
      <c r="H88" s="49" t="str">
        <f>N80</f>
        <v>ヴィトーリア目黒ＦＣ</v>
      </c>
      <c r="I88" s="180" t="s">
        <v>236</v>
      </c>
      <c r="J88" s="13"/>
      <c r="K88" s="179">
        <v>2</v>
      </c>
      <c r="L88" s="11">
        <v>0.4375</v>
      </c>
      <c r="M88" s="15"/>
      <c r="N88" s="287"/>
      <c r="O88" s="288"/>
      <c r="P88" s="288"/>
      <c r="Q88" s="288"/>
      <c r="R88" s="289"/>
      <c r="S88" s="180">
        <v>1</v>
      </c>
    </row>
    <row r="89" spans="1:19" ht="23.25" customHeight="1">
      <c r="A89" s="179">
        <v>3</v>
      </c>
      <c r="B89" s="11">
        <v>0.4583333333333333</v>
      </c>
      <c r="C89" s="15"/>
      <c r="D89" s="48"/>
      <c r="E89" s="94"/>
      <c r="F89" s="94" t="s">
        <v>37</v>
      </c>
      <c r="G89" s="94"/>
      <c r="H89" s="49"/>
      <c r="I89" s="180"/>
      <c r="J89" s="13"/>
      <c r="K89" s="179">
        <v>3</v>
      </c>
      <c r="L89" s="11">
        <v>0.4583333333333333</v>
      </c>
      <c r="M89" s="15"/>
      <c r="N89" s="287"/>
      <c r="O89" s="288"/>
      <c r="P89" s="288"/>
      <c r="Q89" s="288"/>
      <c r="R89" s="289"/>
      <c r="S89" s="180">
        <v>4</v>
      </c>
    </row>
    <row r="90" spans="1:19" ht="23.25" customHeight="1">
      <c r="A90" s="179">
        <v>4</v>
      </c>
      <c r="B90" s="11">
        <v>0.4791666666666667</v>
      </c>
      <c r="C90" s="15" t="s">
        <v>231</v>
      </c>
      <c r="D90" s="48" t="str">
        <f>D87</f>
        <v>ＳＫＦＣ　Ａ</v>
      </c>
      <c r="E90" s="94">
        <v>7</v>
      </c>
      <c r="F90" s="94" t="s">
        <v>37</v>
      </c>
      <c r="G90" s="94">
        <v>3</v>
      </c>
      <c r="H90" s="49" t="str">
        <f>D88</f>
        <v>ＦＣ新宿内藤</v>
      </c>
      <c r="I90" s="180" t="s">
        <v>236</v>
      </c>
      <c r="J90" s="13"/>
      <c r="K90" s="179">
        <v>4</v>
      </c>
      <c r="L90" s="11">
        <v>0.4791666666666667</v>
      </c>
      <c r="M90" s="15"/>
      <c r="N90" s="287"/>
      <c r="O90" s="288"/>
      <c r="P90" s="288"/>
      <c r="Q90" s="288"/>
      <c r="R90" s="289"/>
      <c r="S90" s="180">
        <v>3</v>
      </c>
    </row>
    <row r="91" spans="1:19" ht="23.25" customHeight="1">
      <c r="A91" s="179">
        <v>5</v>
      </c>
      <c r="B91" s="11">
        <v>0.5</v>
      </c>
      <c r="C91" s="15" t="s">
        <v>231</v>
      </c>
      <c r="D91" s="48" t="str">
        <f>H87</f>
        <v>ＢＯＮＯＳ　Ａ</v>
      </c>
      <c r="E91" s="94">
        <v>1</v>
      </c>
      <c r="F91" s="94" t="s">
        <v>37</v>
      </c>
      <c r="G91" s="94">
        <v>1</v>
      </c>
      <c r="H91" s="49" t="str">
        <f>H88</f>
        <v>ヴィトーリア目黒ＦＣ</v>
      </c>
      <c r="I91" s="180" t="s">
        <v>236</v>
      </c>
      <c r="J91" s="13"/>
      <c r="K91" s="179">
        <v>5</v>
      </c>
      <c r="L91" s="11">
        <v>0.5</v>
      </c>
      <c r="M91" s="15"/>
      <c r="N91" s="287"/>
      <c r="O91" s="288"/>
      <c r="P91" s="288"/>
      <c r="Q91" s="288"/>
      <c r="R91" s="289"/>
      <c r="S91" s="180">
        <v>6</v>
      </c>
    </row>
    <row r="92" spans="1:19" ht="23.25" customHeight="1">
      <c r="A92" s="179">
        <v>6</v>
      </c>
      <c r="B92" s="11">
        <v>0.5208333333333334</v>
      </c>
      <c r="C92" s="15"/>
      <c r="D92" s="48"/>
      <c r="E92" s="94"/>
      <c r="F92" s="94" t="s">
        <v>37</v>
      </c>
      <c r="G92" s="94"/>
      <c r="H92" s="49"/>
      <c r="I92" s="180"/>
      <c r="J92" s="13"/>
      <c r="K92" s="179">
        <v>6</v>
      </c>
      <c r="L92" s="11">
        <v>0.5208333333333334</v>
      </c>
      <c r="M92" s="15"/>
      <c r="N92" s="287"/>
      <c r="O92" s="288"/>
      <c r="P92" s="288"/>
      <c r="Q92" s="288"/>
      <c r="R92" s="289"/>
      <c r="S92" s="180">
        <v>5</v>
      </c>
    </row>
    <row r="93" spans="1:19" ht="23.25" customHeight="1">
      <c r="A93" s="179">
        <v>7</v>
      </c>
      <c r="B93" s="11">
        <v>0.5416666666666666</v>
      </c>
      <c r="C93" s="15" t="s">
        <v>231</v>
      </c>
      <c r="D93" s="48" t="str">
        <f>D90</f>
        <v>ＳＫＦＣ　Ａ</v>
      </c>
      <c r="E93" s="94">
        <v>4</v>
      </c>
      <c r="F93" s="94" t="s">
        <v>37</v>
      </c>
      <c r="G93" s="94">
        <v>0</v>
      </c>
      <c r="H93" s="49" t="str">
        <f>H91</f>
        <v>ヴィトーリア目黒ＦＣ</v>
      </c>
      <c r="I93" s="180" t="s">
        <v>236</v>
      </c>
      <c r="J93" s="13"/>
      <c r="K93" s="179">
        <v>7</v>
      </c>
      <c r="L93" s="11">
        <v>0.5416666666666666</v>
      </c>
      <c r="M93" s="15"/>
      <c r="N93" s="287"/>
      <c r="O93" s="288"/>
      <c r="P93" s="288"/>
      <c r="Q93" s="288"/>
      <c r="R93" s="289"/>
      <c r="S93" s="180">
        <v>8</v>
      </c>
    </row>
    <row r="94" spans="1:19" ht="23.25" customHeight="1">
      <c r="A94" s="179">
        <v>8</v>
      </c>
      <c r="B94" s="11">
        <v>0.5625</v>
      </c>
      <c r="C94" s="15" t="s">
        <v>231</v>
      </c>
      <c r="D94" s="48" t="str">
        <f>H87</f>
        <v>ＢＯＮＯＳ　Ａ</v>
      </c>
      <c r="E94" s="94">
        <v>2</v>
      </c>
      <c r="F94" s="94" t="s">
        <v>37</v>
      </c>
      <c r="G94" s="94">
        <v>1</v>
      </c>
      <c r="H94" s="49" t="str">
        <f>D88</f>
        <v>ＦＣ新宿内藤</v>
      </c>
      <c r="I94" s="180" t="s">
        <v>236</v>
      </c>
      <c r="J94" s="13"/>
      <c r="K94" s="179">
        <v>8</v>
      </c>
      <c r="L94" s="11">
        <v>0.5625</v>
      </c>
      <c r="M94" s="15"/>
      <c r="N94" s="287"/>
      <c r="O94" s="288"/>
      <c r="P94" s="288"/>
      <c r="Q94" s="288"/>
      <c r="R94" s="289"/>
      <c r="S94" s="180">
        <v>7</v>
      </c>
    </row>
    <row r="95" spans="1:19" ht="23.25" customHeight="1">
      <c r="A95" s="179">
        <v>9</v>
      </c>
      <c r="B95" s="11">
        <v>0.5833333333333334</v>
      </c>
      <c r="C95" s="15"/>
      <c r="D95" s="48"/>
      <c r="E95" s="94"/>
      <c r="F95" s="94" t="s">
        <v>37</v>
      </c>
      <c r="G95" s="94"/>
      <c r="H95" s="49"/>
      <c r="I95" s="180"/>
      <c r="J95" s="13"/>
      <c r="K95" s="179">
        <v>9</v>
      </c>
      <c r="L95" s="11">
        <v>0.5833333333333334</v>
      </c>
      <c r="M95" s="15"/>
      <c r="N95" s="287"/>
      <c r="O95" s="288"/>
      <c r="P95" s="288"/>
      <c r="Q95" s="288"/>
      <c r="R95" s="289"/>
      <c r="S95" s="180">
        <v>10</v>
      </c>
    </row>
    <row r="96" spans="1:19" ht="23.25" customHeight="1">
      <c r="A96" s="179">
        <v>10</v>
      </c>
      <c r="B96" s="11">
        <v>0.6041666666666666</v>
      </c>
      <c r="C96" s="15"/>
      <c r="D96" s="284" t="s">
        <v>234</v>
      </c>
      <c r="E96" s="285"/>
      <c r="F96" s="285"/>
      <c r="G96" s="285"/>
      <c r="H96" s="286"/>
      <c r="I96" s="180">
        <v>9</v>
      </c>
      <c r="J96" s="13"/>
      <c r="K96" s="179">
        <v>10</v>
      </c>
      <c r="L96" s="11">
        <v>0.6041666666666666</v>
      </c>
      <c r="M96" s="15"/>
      <c r="N96" s="287"/>
      <c r="O96" s="288"/>
      <c r="P96" s="288"/>
      <c r="Q96" s="288"/>
      <c r="R96" s="289"/>
      <c r="S96" s="180">
        <v>9</v>
      </c>
    </row>
    <row r="97" spans="1:19" ht="23.25" customHeight="1">
      <c r="A97" s="179">
        <v>11</v>
      </c>
      <c r="B97" s="11">
        <v>0.625</v>
      </c>
      <c r="C97" s="15"/>
      <c r="D97" s="287"/>
      <c r="E97" s="288"/>
      <c r="F97" s="288"/>
      <c r="G97" s="288"/>
      <c r="H97" s="289"/>
      <c r="I97" s="180">
        <v>12</v>
      </c>
      <c r="J97" s="13"/>
      <c r="K97" s="179">
        <v>11</v>
      </c>
      <c r="L97" s="11">
        <v>0.625</v>
      </c>
      <c r="M97" s="15"/>
      <c r="N97" s="287"/>
      <c r="O97" s="288"/>
      <c r="P97" s="288"/>
      <c r="Q97" s="288"/>
      <c r="R97" s="289"/>
      <c r="S97" s="180">
        <v>12</v>
      </c>
    </row>
    <row r="98" spans="1:19" ht="23.25" customHeight="1">
      <c r="A98" s="191">
        <v>12</v>
      </c>
      <c r="B98" s="11">
        <v>0.6458333333333334</v>
      </c>
      <c r="C98" s="15"/>
      <c r="D98" s="287"/>
      <c r="E98" s="288"/>
      <c r="F98" s="288"/>
      <c r="G98" s="288"/>
      <c r="H98" s="289"/>
      <c r="I98" s="180">
        <v>11</v>
      </c>
      <c r="J98" s="13"/>
      <c r="K98" s="191">
        <v>12</v>
      </c>
      <c r="L98" s="11">
        <v>0.6458333333333334</v>
      </c>
      <c r="M98" s="15"/>
      <c r="N98" s="287"/>
      <c r="O98" s="288"/>
      <c r="P98" s="288"/>
      <c r="Q98" s="288"/>
      <c r="R98" s="289"/>
      <c r="S98" s="180">
        <v>11</v>
      </c>
    </row>
    <row r="99" spans="1:19" ht="23.25" customHeight="1">
      <c r="A99" s="192">
        <v>13</v>
      </c>
      <c r="B99" s="11">
        <v>0.6666666666666666</v>
      </c>
      <c r="C99" s="15"/>
      <c r="D99" s="287"/>
      <c r="E99" s="288"/>
      <c r="F99" s="288"/>
      <c r="G99" s="288"/>
      <c r="H99" s="289"/>
      <c r="I99" s="180">
        <v>14</v>
      </c>
      <c r="J99" s="13"/>
      <c r="K99" s="192">
        <v>13</v>
      </c>
      <c r="L99" s="11">
        <v>0.6666666666666666</v>
      </c>
      <c r="M99" s="15"/>
      <c r="N99" s="287"/>
      <c r="O99" s="288"/>
      <c r="P99" s="288"/>
      <c r="Q99" s="288"/>
      <c r="R99" s="289"/>
      <c r="S99" s="180">
        <v>14</v>
      </c>
    </row>
    <row r="100" spans="1:19" ht="23.25" customHeight="1" thickBot="1">
      <c r="A100" s="194">
        <v>14</v>
      </c>
      <c r="B100" s="182">
        <v>0.6875</v>
      </c>
      <c r="C100" s="183"/>
      <c r="D100" s="290"/>
      <c r="E100" s="291"/>
      <c r="F100" s="291"/>
      <c r="G100" s="291"/>
      <c r="H100" s="292"/>
      <c r="I100" s="186">
        <v>13</v>
      </c>
      <c r="J100" s="13"/>
      <c r="K100" s="194">
        <v>14</v>
      </c>
      <c r="L100" s="182">
        <v>0.6875</v>
      </c>
      <c r="M100" s="183"/>
      <c r="N100" s="290"/>
      <c r="O100" s="291"/>
      <c r="P100" s="291"/>
      <c r="Q100" s="291"/>
      <c r="R100" s="292"/>
      <c r="S100" s="186">
        <v>13</v>
      </c>
    </row>
    <row r="101" ht="15" thickBot="1"/>
    <row r="102" spans="1:19" ht="20.25" customHeight="1" thickBot="1">
      <c r="A102" s="263">
        <v>39262</v>
      </c>
      <c r="B102" s="264"/>
      <c r="C102" s="265"/>
      <c r="D102" s="266" t="s">
        <v>232</v>
      </c>
      <c r="E102" s="267"/>
      <c r="F102" s="267"/>
      <c r="G102" s="267"/>
      <c r="H102" s="267"/>
      <c r="I102" s="268"/>
      <c r="K102" s="263">
        <f>A102</f>
        <v>39262</v>
      </c>
      <c r="L102" s="264"/>
      <c r="M102" s="265"/>
      <c r="N102" s="266" t="s">
        <v>233</v>
      </c>
      <c r="O102" s="267"/>
      <c r="P102" s="267"/>
      <c r="Q102" s="267"/>
      <c r="R102" s="267"/>
      <c r="S102" s="268"/>
    </row>
    <row r="103" spans="1:19" ht="20.25" customHeight="1" thickBot="1">
      <c r="A103" s="281" t="s">
        <v>229</v>
      </c>
      <c r="B103" s="282"/>
      <c r="C103" s="282"/>
      <c r="D103" s="282"/>
      <c r="E103" s="282"/>
      <c r="F103" s="282"/>
      <c r="G103" s="282"/>
      <c r="H103" s="282"/>
      <c r="I103" s="283"/>
      <c r="K103" s="281" t="s">
        <v>229</v>
      </c>
      <c r="L103" s="282"/>
      <c r="M103" s="282"/>
      <c r="N103" s="282"/>
      <c r="O103" s="282"/>
      <c r="P103" s="282"/>
      <c r="Q103" s="282"/>
      <c r="R103" s="282"/>
      <c r="S103" s="283"/>
    </row>
    <row r="104" spans="1:19" ht="20.25" customHeight="1">
      <c r="A104" s="177" t="s">
        <v>21</v>
      </c>
      <c r="B104" s="6" t="s">
        <v>35</v>
      </c>
      <c r="C104" s="6"/>
      <c r="D104" s="260" t="s">
        <v>22</v>
      </c>
      <c r="E104" s="261"/>
      <c r="F104" s="261"/>
      <c r="G104" s="261"/>
      <c r="H104" s="262"/>
      <c r="I104" s="178" t="s">
        <v>23</v>
      </c>
      <c r="K104" s="177" t="s">
        <v>21</v>
      </c>
      <c r="L104" s="6" t="s">
        <v>35</v>
      </c>
      <c r="M104" s="6"/>
      <c r="N104" s="260" t="s">
        <v>22</v>
      </c>
      <c r="O104" s="261"/>
      <c r="P104" s="261"/>
      <c r="Q104" s="261"/>
      <c r="R104" s="262"/>
      <c r="S104" s="178" t="s">
        <v>23</v>
      </c>
    </row>
    <row r="105" spans="1:19" ht="20.25" customHeight="1">
      <c r="A105" s="179">
        <v>1</v>
      </c>
      <c r="B105" s="11" t="s">
        <v>230</v>
      </c>
      <c r="C105" s="15"/>
      <c r="D105" s="284" t="s">
        <v>235</v>
      </c>
      <c r="E105" s="285"/>
      <c r="F105" s="285"/>
      <c r="G105" s="285"/>
      <c r="H105" s="286"/>
      <c r="I105" s="180">
        <v>2</v>
      </c>
      <c r="J105" s="13"/>
      <c r="K105" s="179">
        <v>1</v>
      </c>
      <c r="L105" s="11" t="s">
        <v>230</v>
      </c>
      <c r="M105" s="15"/>
      <c r="N105" s="284" t="s">
        <v>235</v>
      </c>
      <c r="O105" s="285"/>
      <c r="P105" s="285"/>
      <c r="Q105" s="285"/>
      <c r="R105" s="286"/>
      <c r="S105" s="180">
        <v>2</v>
      </c>
    </row>
    <row r="106" spans="1:19" ht="20.25" customHeight="1">
      <c r="A106" s="179">
        <v>2</v>
      </c>
      <c r="B106" s="11">
        <v>0.4375</v>
      </c>
      <c r="C106" s="15"/>
      <c r="D106" s="287"/>
      <c r="E106" s="288"/>
      <c r="F106" s="288"/>
      <c r="G106" s="288"/>
      <c r="H106" s="289"/>
      <c r="I106" s="180">
        <v>1</v>
      </c>
      <c r="J106" s="13"/>
      <c r="K106" s="179">
        <v>2</v>
      </c>
      <c r="L106" s="11">
        <v>0.4375</v>
      </c>
      <c r="M106" s="15"/>
      <c r="N106" s="287"/>
      <c r="O106" s="288"/>
      <c r="P106" s="288"/>
      <c r="Q106" s="288"/>
      <c r="R106" s="289"/>
      <c r="S106" s="180">
        <v>1</v>
      </c>
    </row>
    <row r="107" spans="1:19" ht="20.25" customHeight="1">
      <c r="A107" s="179">
        <v>3</v>
      </c>
      <c r="B107" s="11">
        <v>0.4583333333333333</v>
      </c>
      <c r="C107" s="15"/>
      <c r="D107" s="287"/>
      <c r="E107" s="288"/>
      <c r="F107" s="288"/>
      <c r="G107" s="288"/>
      <c r="H107" s="289"/>
      <c r="I107" s="180">
        <v>4</v>
      </c>
      <c r="J107" s="13"/>
      <c r="K107" s="179">
        <v>3</v>
      </c>
      <c r="L107" s="11">
        <v>0.4583333333333333</v>
      </c>
      <c r="M107" s="15"/>
      <c r="N107" s="287"/>
      <c r="O107" s="288"/>
      <c r="P107" s="288"/>
      <c r="Q107" s="288"/>
      <c r="R107" s="289"/>
      <c r="S107" s="180">
        <v>4</v>
      </c>
    </row>
    <row r="108" spans="1:19" ht="20.25" customHeight="1">
      <c r="A108" s="179">
        <v>4</v>
      </c>
      <c r="B108" s="11">
        <v>0.4791666666666667</v>
      </c>
      <c r="C108" s="15"/>
      <c r="D108" s="287"/>
      <c r="E108" s="288"/>
      <c r="F108" s="288"/>
      <c r="G108" s="288"/>
      <c r="H108" s="289"/>
      <c r="I108" s="180">
        <v>3</v>
      </c>
      <c r="J108" s="13"/>
      <c r="K108" s="179">
        <v>4</v>
      </c>
      <c r="L108" s="11">
        <v>0.4791666666666667</v>
      </c>
      <c r="M108" s="15"/>
      <c r="N108" s="287"/>
      <c r="O108" s="288"/>
      <c r="P108" s="288"/>
      <c r="Q108" s="288"/>
      <c r="R108" s="289"/>
      <c r="S108" s="180">
        <v>3</v>
      </c>
    </row>
    <row r="109" spans="1:19" ht="20.25" customHeight="1">
      <c r="A109" s="179">
        <v>5</v>
      </c>
      <c r="B109" s="11">
        <v>0.5</v>
      </c>
      <c r="C109" s="15"/>
      <c r="D109" s="287"/>
      <c r="E109" s="288"/>
      <c r="F109" s="288"/>
      <c r="G109" s="288"/>
      <c r="H109" s="289"/>
      <c r="I109" s="180">
        <v>6</v>
      </c>
      <c r="J109" s="13"/>
      <c r="K109" s="179">
        <v>5</v>
      </c>
      <c r="L109" s="11">
        <v>0.5</v>
      </c>
      <c r="M109" s="15"/>
      <c r="N109" s="287"/>
      <c r="O109" s="288"/>
      <c r="P109" s="288"/>
      <c r="Q109" s="288"/>
      <c r="R109" s="289"/>
      <c r="S109" s="180">
        <v>6</v>
      </c>
    </row>
    <row r="110" spans="1:19" ht="20.25" customHeight="1">
      <c r="A110" s="179">
        <v>6</v>
      </c>
      <c r="B110" s="11">
        <v>0.5208333333333334</v>
      </c>
      <c r="C110" s="15"/>
      <c r="D110" s="287"/>
      <c r="E110" s="288"/>
      <c r="F110" s="288"/>
      <c r="G110" s="288"/>
      <c r="H110" s="289"/>
      <c r="I110" s="180">
        <v>5</v>
      </c>
      <c r="J110" s="13"/>
      <c r="K110" s="179">
        <v>6</v>
      </c>
      <c r="L110" s="11">
        <v>0.5208333333333334</v>
      </c>
      <c r="M110" s="15"/>
      <c r="N110" s="287"/>
      <c r="O110" s="288"/>
      <c r="P110" s="288"/>
      <c r="Q110" s="288"/>
      <c r="R110" s="289"/>
      <c r="S110" s="180">
        <v>5</v>
      </c>
    </row>
    <row r="111" spans="1:19" ht="20.25" customHeight="1">
      <c r="A111" s="179">
        <v>7</v>
      </c>
      <c r="B111" s="11">
        <v>0.5416666666666666</v>
      </c>
      <c r="C111" s="15"/>
      <c r="D111" s="287"/>
      <c r="E111" s="288"/>
      <c r="F111" s="288"/>
      <c r="G111" s="288"/>
      <c r="H111" s="289"/>
      <c r="I111" s="180">
        <v>8</v>
      </c>
      <c r="J111" s="13"/>
      <c r="K111" s="179">
        <v>7</v>
      </c>
      <c r="L111" s="11">
        <v>0.5416666666666666</v>
      </c>
      <c r="M111" s="15"/>
      <c r="N111" s="287"/>
      <c r="O111" s="288"/>
      <c r="P111" s="288"/>
      <c r="Q111" s="288"/>
      <c r="R111" s="289"/>
      <c r="S111" s="180">
        <v>8</v>
      </c>
    </row>
    <row r="112" spans="1:19" ht="20.25" customHeight="1">
      <c r="A112" s="179">
        <v>8</v>
      </c>
      <c r="B112" s="11">
        <v>0.5625</v>
      </c>
      <c r="C112" s="15"/>
      <c r="D112" s="287"/>
      <c r="E112" s="288"/>
      <c r="F112" s="288"/>
      <c r="G112" s="288"/>
      <c r="H112" s="289"/>
      <c r="I112" s="180">
        <v>7</v>
      </c>
      <c r="J112" s="13"/>
      <c r="K112" s="179">
        <v>8</v>
      </c>
      <c r="L112" s="11">
        <v>0.5625</v>
      </c>
      <c r="M112" s="15"/>
      <c r="N112" s="287"/>
      <c r="O112" s="288"/>
      <c r="P112" s="288"/>
      <c r="Q112" s="288"/>
      <c r="R112" s="289"/>
      <c r="S112" s="180">
        <v>7</v>
      </c>
    </row>
    <row r="113" spans="1:19" ht="20.25" customHeight="1">
      <c r="A113" s="179">
        <v>9</v>
      </c>
      <c r="B113" s="11">
        <v>0.5833333333333334</v>
      </c>
      <c r="C113" s="15"/>
      <c r="D113" s="287"/>
      <c r="E113" s="288"/>
      <c r="F113" s="288"/>
      <c r="G113" s="288"/>
      <c r="H113" s="289"/>
      <c r="I113" s="180">
        <v>10</v>
      </c>
      <c r="J113" s="13"/>
      <c r="K113" s="179">
        <v>9</v>
      </c>
      <c r="L113" s="11">
        <v>0.5833333333333334</v>
      </c>
      <c r="M113" s="15"/>
      <c r="N113" s="287"/>
      <c r="O113" s="288"/>
      <c r="P113" s="288"/>
      <c r="Q113" s="288"/>
      <c r="R113" s="289"/>
      <c r="S113" s="180">
        <v>10</v>
      </c>
    </row>
    <row r="114" spans="1:19" ht="20.25" customHeight="1">
      <c r="A114" s="179">
        <v>10</v>
      </c>
      <c r="B114" s="11">
        <v>0.6041666666666666</v>
      </c>
      <c r="C114" s="15"/>
      <c r="D114" s="287"/>
      <c r="E114" s="288"/>
      <c r="F114" s="288"/>
      <c r="G114" s="288"/>
      <c r="H114" s="289"/>
      <c r="I114" s="180">
        <v>9</v>
      </c>
      <c r="J114" s="13"/>
      <c r="K114" s="179">
        <v>10</v>
      </c>
      <c r="L114" s="11">
        <v>0.6041666666666666</v>
      </c>
      <c r="M114" s="15"/>
      <c r="N114" s="287"/>
      <c r="O114" s="288"/>
      <c r="P114" s="288"/>
      <c r="Q114" s="288"/>
      <c r="R114" s="289"/>
      <c r="S114" s="180">
        <v>9</v>
      </c>
    </row>
    <row r="115" spans="1:19" ht="20.25" customHeight="1">
      <c r="A115" s="179">
        <v>11</v>
      </c>
      <c r="B115" s="11">
        <v>0.625</v>
      </c>
      <c r="C115" s="15"/>
      <c r="D115" s="287"/>
      <c r="E115" s="288"/>
      <c r="F115" s="288"/>
      <c r="G115" s="288"/>
      <c r="H115" s="289"/>
      <c r="I115" s="180">
        <v>12</v>
      </c>
      <c r="J115" s="13"/>
      <c r="K115" s="179">
        <v>11</v>
      </c>
      <c r="L115" s="11">
        <v>0.625</v>
      </c>
      <c r="M115" s="15"/>
      <c r="N115" s="287"/>
      <c r="O115" s="288"/>
      <c r="P115" s="288"/>
      <c r="Q115" s="288"/>
      <c r="R115" s="289"/>
      <c r="S115" s="180">
        <v>12</v>
      </c>
    </row>
    <row r="116" spans="1:19" ht="20.25" customHeight="1">
      <c r="A116" s="191">
        <v>12</v>
      </c>
      <c r="B116" s="11">
        <v>0.6458333333333334</v>
      </c>
      <c r="C116" s="15"/>
      <c r="D116" s="287"/>
      <c r="E116" s="288"/>
      <c r="F116" s="288"/>
      <c r="G116" s="288"/>
      <c r="H116" s="289"/>
      <c r="I116" s="180">
        <v>11</v>
      </c>
      <c r="J116" s="13"/>
      <c r="K116" s="191">
        <v>12</v>
      </c>
      <c r="L116" s="11">
        <v>0.6458333333333334</v>
      </c>
      <c r="M116" s="15"/>
      <c r="N116" s="287"/>
      <c r="O116" s="288"/>
      <c r="P116" s="288"/>
      <c r="Q116" s="288"/>
      <c r="R116" s="289"/>
      <c r="S116" s="180">
        <v>11</v>
      </c>
    </row>
    <row r="117" spans="1:19" ht="20.25" customHeight="1">
      <c r="A117" s="192">
        <v>13</v>
      </c>
      <c r="B117" s="11">
        <v>0.6666666666666666</v>
      </c>
      <c r="C117" s="15"/>
      <c r="D117" s="287"/>
      <c r="E117" s="288"/>
      <c r="F117" s="288"/>
      <c r="G117" s="288"/>
      <c r="H117" s="289"/>
      <c r="I117" s="180">
        <v>14</v>
      </c>
      <c r="J117" s="13"/>
      <c r="K117" s="192">
        <v>13</v>
      </c>
      <c r="L117" s="11">
        <v>0.6666666666666666</v>
      </c>
      <c r="M117" s="15"/>
      <c r="N117" s="287"/>
      <c r="O117" s="288"/>
      <c r="P117" s="288"/>
      <c r="Q117" s="288"/>
      <c r="R117" s="289"/>
      <c r="S117" s="180">
        <v>14</v>
      </c>
    </row>
    <row r="118" spans="1:19" ht="20.25" customHeight="1" thickBot="1">
      <c r="A118" s="194">
        <v>14</v>
      </c>
      <c r="B118" s="182">
        <v>0.6875</v>
      </c>
      <c r="C118" s="183"/>
      <c r="D118" s="290"/>
      <c r="E118" s="291"/>
      <c r="F118" s="291"/>
      <c r="G118" s="291"/>
      <c r="H118" s="292"/>
      <c r="I118" s="186">
        <v>13</v>
      </c>
      <c r="J118" s="13"/>
      <c r="K118" s="194">
        <v>14</v>
      </c>
      <c r="L118" s="182">
        <v>0.6875</v>
      </c>
      <c r="M118" s="183"/>
      <c r="N118" s="290"/>
      <c r="O118" s="291"/>
      <c r="P118" s="291"/>
      <c r="Q118" s="291"/>
      <c r="R118" s="292"/>
      <c r="S118" s="186">
        <v>13</v>
      </c>
    </row>
  </sheetData>
  <sheetProtection/>
  <mergeCells count="52">
    <mergeCell ref="A102:C102"/>
    <mergeCell ref="D102:I102"/>
    <mergeCell ref="K102:M102"/>
    <mergeCell ref="N102:S102"/>
    <mergeCell ref="A103:I103"/>
    <mergeCell ref="K103:S103"/>
    <mergeCell ref="D104:H104"/>
    <mergeCell ref="N104:R104"/>
    <mergeCell ref="D96:H100"/>
    <mergeCell ref="N87:R100"/>
    <mergeCell ref="D105:H118"/>
    <mergeCell ref="N105:R118"/>
    <mergeCell ref="A85:I85"/>
    <mergeCell ref="K85:S85"/>
    <mergeCell ref="D86:H86"/>
    <mergeCell ref="N86:R86"/>
    <mergeCell ref="A61:I61"/>
    <mergeCell ref="K61:S61"/>
    <mergeCell ref="A84:C84"/>
    <mergeCell ref="D84:I84"/>
    <mergeCell ref="K84:M84"/>
    <mergeCell ref="N84:S84"/>
    <mergeCell ref="K48:M48"/>
    <mergeCell ref="N48:S48"/>
    <mergeCell ref="A48:C48"/>
    <mergeCell ref="D48:I48"/>
    <mergeCell ref="D62:H62"/>
    <mergeCell ref="N62:R62"/>
    <mergeCell ref="A60:C60"/>
    <mergeCell ref="D60:I60"/>
    <mergeCell ref="K60:M60"/>
    <mergeCell ref="N60:S60"/>
    <mergeCell ref="A49:I49"/>
    <mergeCell ref="A1:S2"/>
    <mergeCell ref="D6:I6"/>
    <mergeCell ref="A6:C6"/>
    <mergeCell ref="K6:M6"/>
    <mergeCell ref="N6:S6"/>
    <mergeCell ref="A4:S4"/>
    <mergeCell ref="A3:S3"/>
    <mergeCell ref="A5:S5"/>
    <mergeCell ref="N8:R8"/>
    <mergeCell ref="K49:S49"/>
    <mergeCell ref="D50:H50"/>
    <mergeCell ref="N50:R50"/>
    <mergeCell ref="A7:I7"/>
    <mergeCell ref="K7:S7"/>
    <mergeCell ref="D8:H8"/>
    <mergeCell ref="A32:C32"/>
    <mergeCell ref="D32:I32"/>
    <mergeCell ref="D34:H34"/>
    <mergeCell ref="A33:I33"/>
  </mergeCells>
  <printOptions horizont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scale="65" r:id="rId1"/>
  <headerFooter alignWithMargins="0">
    <oddHeader>&amp;R&amp;"AR丸ゴシック体M,標準"&amp;D現在</oddHeader>
    <oddFooter>&amp;C&amp;P/&amp;N&amp;RTJF：７ブロック</oddFooter>
  </headerFooter>
  <rowBreaks count="1" manualBreakCount="1">
    <brk id="3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85" zoomScaleNormal="85" zoomScalePageLayoutView="0" workbookViewId="0" topLeftCell="A1">
      <selection activeCell="E49" sqref="E49"/>
    </sheetView>
  </sheetViews>
  <sheetFormatPr defaultColWidth="11.00390625" defaultRowHeight="14.25"/>
  <cols>
    <col min="1" max="1" width="2.625" style="1" bestFit="1" customWidth="1"/>
    <col min="2" max="2" width="15.625" style="1" bestFit="1" customWidth="1"/>
    <col min="3" max="3" width="1.75390625" style="1" customWidth="1"/>
    <col min="4" max="5" width="3.625" style="0" customWidth="1"/>
    <col min="6" max="6" width="17.875" style="0" customWidth="1"/>
  </cols>
  <sheetData>
    <row r="1" spans="1:8" ht="30" customHeight="1">
      <c r="A1" s="293" t="s">
        <v>161</v>
      </c>
      <c r="B1" s="293"/>
      <c r="C1" s="293"/>
      <c r="D1" s="293"/>
      <c r="E1" s="293"/>
      <c r="F1" s="293"/>
      <c r="G1" s="293"/>
      <c r="H1" s="293"/>
    </row>
    <row r="2" ht="8.25" customHeight="1"/>
    <row r="3" spans="2:11" ht="27.75" customHeight="1">
      <c r="B3" s="294" t="s">
        <v>34</v>
      </c>
      <c r="C3" s="294"/>
      <c r="D3" s="294"/>
      <c r="E3" s="294"/>
      <c r="F3" s="294"/>
      <c r="G3" s="294"/>
      <c r="H3" s="294"/>
      <c r="I3" s="294"/>
      <c r="J3" s="294"/>
      <c r="K3" s="294"/>
    </row>
    <row r="4" spans="1:11" ht="17.25" customHeight="1">
      <c r="A4" s="1" t="s">
        <v>171</v>
      </c>
      <c r="B4" s="1" t="s">
        <v>11</v>
      </c>
      <c r="D4" s="295" t="s">
        <v>172</v>
      </c>
      <c r="E4" s="295"/>
      <c r="F4" s="295"/>
      <c r="G4" s="295"/>
      <c r="H4" s="295"/>
      <c r="I4" s="295"/>
      <c r="J4" s="295"/>
      <c r="K4" s="295"/>
    </row>
    <row r="5" spans="4:11" ht="17.25" customHeight="1">
      <c r="D5" s="295" t="s">
        <v>3</v>
      </c>
      <c r="E5" s="295"/>
      <c r="F5" s="295"/>
      <c r="G5" s="295"/>
      <c r="H5" s="295"/>
      <c r="I5" s="295"/>
      <c r="J5" s="295"/>
      <c r="K5" s="295"/>
    </row>
    <row r="6" spans="4:11" ht="17.25" customHeight="1">
      <c r="D6" s="295" t="s">
        <v>12</v>
      </c>
      <c r="E6" s="295"/>
      <c r="F6" s="295"/>
      <c r="G6" s="295"/>
      <c r="H6" s="295"/>
      <c r="I6" s="295"/>
      <c r="J6" s="295"/>
      <c r="K6" s="295"/>
    </row>
    <row r="7" spans="1:11" ht="17.25" customHeight="1">
      <c r="A7" s="1" t="s">
        <v>171</v>
      </c>
      <c r="B7" s="1" t="s">
        <v>13</v>
      </c>
      <c r="D7" s="295" t="s">
        <v>177</v>
      </c>
      <c r="E7" s="295"/>
      <c r="F7" s="295"/>
      <c r="G7" s="295"/>
      <c r="H7" s="295"/>
      <c r="I7" s="295"/>
      <c r="J7" s="295"/>
      <c r="K7" s="295"/>
    </row>
    <row r="8" ht="17.25" customHeight="1">
      <c r="F8" s="103" t="s">
        <v>179</v>
      </c>
    </row>
    <row r="9" ht="17.25" customHeight="1">
      <c r="D9" t="s">
        <v>178</v>
      </c>
    </row>
    <row r="10" spans="4:11" ht="17.25" customHeight="1">
      <c r="D10" s="295" t="s">
        <v>4</v>
      </c>
      <c r="E10" s="295"/>
      <c r="F10" s="295"/>
      <c r="G10" s="295"/>
      <c r="H10" s="295"/>
      <c r="I10" s="295"/>
      <c r="J10" s="295"/>
      <c r="K10" s="295"/>
    </row>
    <row r="11" spans="1:11" ht="17.25" customHeight="1">
      <c r="A11" s="1" t="s">
        <v>171</v>
      </c>
      <c r="B11" s="1" t="s">
        <v>14</v>
      </c>
      <c r="D11" s="295" t="s">
        <v>15</v>
      </c>
      <c r="E11" s="295"/>
      <c r="F11" s="295"/>
      <c r="G11" s="295"/>
      <c r="H11" s="295"/>
      <c r="I11" s="295"/>
      <c r="J11" s="295"/>
      <c r="K11" s="295"/>
    </row>
    <row r="12" spans="4:11" ht="17.25" customHeight="1">
      <c r="D12" s="295" t="s">
        <v>16</v>
      </c>
      <c r="E12" s="295"/>
      <c r="F12" s="295"/>
      <c r="G12" s="295"/>
      <c r="H12" s="295"/>
      <c r="I12" s="295"/>
      <c r="J12" s="295"/>
      <c r="K12" s="295"/>
    </row>
    <row r="13" spans="4:11" ht="17.25" customHeight="1">
      <c r="D13" s="295" t="s">
        <v>17</v>
      </c>
      <c r="E13" s="295"/>
      <c r="F13" s="295"/>
      <c r="G13" s="295"/>
      <c r="H13" s="295"/>
      <c r="I13" s="295"/>
      <c r="J13" s="295"/>
      <c r="K13" s="295"/>
    </row>
    <row r="14" spans="4:11" ht="17.25" customHeight="1">
      <c r="D14" s="295" t="s">
        <v>18</v>
      </c>
      <c r="E14" s="295"/>
      <c r="F14" s="295"/>
      <c r="G14" s="295"/>
      <c r="H14" s="295"/>
      <c r="I14" s="295"/>
      <c r="J14" s="295"/>
      <c r="K14" s="295"/>
    </row>
    <row r="15" spans="4:11" ht="17.25" customHeight="1">
      <c r="D15" s="295" t="s">
        <v>173</v>
      </c>
      <c r="E15" s="295"/>
      <c r="F15" s="295"/>
      <c r="G15" s="295"/>
      <c r="H15" s="295"/>
      <c r="I15" s="295"/>
      <c r="J15" s="295"/>
      <c r="K15" s="295"/>
    </row>
    <row r="16" spans="4:11" ht="17.25" customHeight="1">
      <c r="D16" s="295" t="s">
        <v>19</v>
      </c>
      <c r="E16" s="295"/>
      <c r="F16" s="295"/>
      <c r="G16" s="295"/>
      <c r="H16" s="295"/>
      <c r="I16" s="295"/>
      <c r="J16" s="295"/>
      <c r="K16" s="295"/>
    </row>
    <row r="17" spans="1:11" ht="17.25" customHeight="1">
      <c r="A17" s="1" t="s">
        <v>171</v>
      </c>
      <c r="B17" s="1" t="s">
        <v>20</v>
      </c>
      <c r="D17" s="295" t="s">
        <v>162</v>
      </c>
      <c r="E17" s="295"/>
      <c r="F17" s="295"/>
      <c r="G17" s="295"/>
      <c r="H17" s="295"/>
      <c r="I17" s="295"/>
      <c r="J17" s="295"/>
      <c r="K17" s="295"/>
    </row>
    <row r="18" spans="4:11" ht="17.25" customHeight="1">
      <c r="D18" s="295" t="s">
        <v>1</v>
      </c>
      <c r="E18" s="295"/>
      <c r="F18" s="295"/>
      <c r="G18" s="295"/>
      <c r="H18" s="295"/>
      <c r="I18" s="295"/>
      <c r="J18" s="295"/>
      <c r="K18" s="295"/>
    </row>
    <row r="19" spans="5:11" ht="17.25" customHeight="1">
      <c r="E19" s="295" t="s">
        <v>174</v>
      </c>
      <c r="F19" s="295"/>
      <c r="G19" s="295"/>
      <c r="H19" s="295"/>
      <c r="I19" s="295"/>
      <c r="J19" s="295"/>
      <c r="K19" s="295"/>
    </row>
    <row r="20" spans="5:11" ht="17.25" customHeight="1">
      <c r="E20" s="295" t="s">
        <v>175</v>
      </c>
      <c r="F20" s="295"/>
      <c r="G20" s="295"/>
      <c r="H20" s="295"/>
      <c r="I20" s="295"/>
      <c r="J20" s="295"/>
      <c r="K20" s="295"/>
    </row>
    <row r="21" ht="17.25" customHeight="1">
      <c r="E21" t="s">
        <v>0</v>
      </c>
    </row>
    <row r="22" spans="4:11" ht="17.25" customHeight="1">
      <c r="D22" s="296" t="s">
        <v>5</v>
      </c>
      <c r="E22" s="296"/>
      <c r="F22" s="296"/>
      <c r="G22" s="296"/>
      <c r="H22" s="296"/>
      <c r="I22" s="296"/>
      <c r="J22" s="296"/>
      <c r="K22" s="296"/>
    </row>
    <row r="23" spans="5:11" ht="19.5" customHeight="1">
      <c r="E23" s="296" t="s">
        <v>31</v>
      </c>
      <c r="F23" s="296"/>
      <c r="G23" s="296"/>
      <c r="H23" s="296"/>
      <c r="I23" s="296"/>
      <c r="J23" s="296"/>
      <c r="K23" s="296"/>
    </row>
    <row r="24" spans="5:11" ht="18" customHeight="1">
      <c r="E24" s="103"/>
      <c r="F24" s="296" t="s">
        <v>6</v>
      </c>
      <c r="G24" s="296"/>
      <c r="H24" s="296"/>
      <c r="I24" s="296"/>
      <c r="J24" s="296"/>
      <c r="K24" s="296"/>
    </row>
    <row r="25" spans="4:11" ht="19.5" customHeight="1">
      <c r="D25" s="295" t="s">
        <v>7</v>
      </c>
      <c r="E25" s="295"/>
      <c r="F25" s="295"/>
      <c r="G25" s="295"/>
      <c r="H25" s="295"/>
      <c r="I25" s="295"/>
      <c r="J25" s="295"/>
      <c r="K25" s="295"/>
    </row>
    <row r="26" spans="5:11" ht="78.75" customHeight="1">
      <c r="E26" s="298" t="s">
        <v>163</v>
      </c>
      <c r="F26" s="298"/>
      <c r="G26" s="298"/>
      <c r="H26" s="298"/>
      <c r="I26" s="298"/>
      <c r="J26" s="298"/>
      <c r="K26" s="298"/>
    </row>
    <row r="27" ht="15.75" customHeight="1">
      <c r="D27" t="s">
        <v>8</v>
      </c>
    </row>
    <row r="28" ht="20.25" customHeight="1">
      <c r="E28" t="s">
        <v>9</v>
      </c>
    </row>
    <row r="29" spans="5:11" ht="18" customHeight="1">
      <c r="E29" t="s">
        <v>10</v>
      </c>
      <c r="K29" s="99"/>
    </row>
    <row r="30" ht="17.25" customHeight="1">
      <c r="E30" t="s">
        <v>2</v>
      </c>
    </row>
    <row r="31" spans="1:11" ht="18.75" customHeight="1">
      <c r="A31" s="1" t="s">
        <v>171</v>
      </c>
      <c r="B31" s="97" t="s">
        <v>164</v>
      </c>
      <c r="C31" s="97"/>
      <c r="D31" s="98" t="s">
        <v>165</v>
      </c>
      <c r="E31" s="98"/>
      <c r="F31" s="98"/>
      <c r="G31" s="98"/>
      <c r="H31" s="98"/>
      <c r="I31" s="98"/>
      <c r="J31" s="98"/>
      <c r="K31" s="98"/>
    </row>
    <row r="32" spans="2:11" ht="20.25" customHeight="1">
      <c r="B32" s="97"/>
      <c r="C32" s="97"/>
      <c r="D32" s="98" t="s">
        <v>166</v>
      </c>
      <c r="E32" s="98"/>
      <c r="F32" s="98"/>
      <c r="G32" s="98"/>
      <c r="H32" s="98"/>
      <c r="I32" s="98"/>
      <c r="J32" s="98"/>
      <c r="K32" s="98"/>
    </row>
    <row r="33" spans="2:11" ht="14.25">
      <c r="B33" s="97"/>
      <c r="C33" s="97"/>
      <c r="D33" s="98" t="s">
        <v>167</v>
      </c>
      <c r="E33" s="98"/>
      <c r="F33" s="98"/>
      <c r="G33" s="98"/>
      <c r="H33" s="98"/>
      <c r="I33" s="98"/>
      <c r="J33" s="98"/>
      <c r="K33" s="98"/>
    </row>
    <row r="34" spans="2:11" ht="14.25">
      <c r="B34" s="97"/>
      <c r="C34" s="97"/>
      <c r="D34" s="98" t="s">
        <v>168</v>
      </c>
      <c r="E34" s="98"/>
      <c r="F34" s="98"/>
      <c r="G34" s="98"/>
      <c r="H34" s="98"/>
      <c r="I34" s="98"/>
      <c r="J34" s="98"/>
      <c r="K34" s="98"/>
    </row>
    <row r="35" spans="1:2" ht="14.25">
      <c r="A35" s="1" t="s">
        <v>171</v>
      </c>
      <c r="B35" s="9" t="s">
        <v>32</v>
      </c>
    </row>
    <row r="36" spans="1:11" ht="14.25" customHeight="1">
      <c r="A36" s="1" t="s">
        <v>171</v>
      </c>
      <c r="B36" s="297" t="s">
        <v>33</v>
      </c>
      <c r="C36" s="297"/>
      <c r="D36" s="297"/>
      <c r="E36" s="297"/>
      <c r="F36" s="297"/>
      <c r="G36" s="297"/>
      <c r="H36" s="297"/>
      <c r="I36" s="297"/>
      <c r="J36" s="297"/>
      <c r="K36" s="297"/>
    </row>
    <row r="38" spans="1:11" ht="14.25">
      <c r="A38" s="1" t="s">
        <v>176</v>
      </c>
      <c r="B38" s="100" t="s">
        <v>252</v>
      </c>
      <c r="C38" s="101"/>
      <c r="D38" s="102"/>
      <c r="E38" s="102"/>
      <c r="F38" s="102"/>
      <c r="G38" s="102"/>
      <c r="H38" s="102"/>
      <c r="J38" s="98"/>
      <c r="K38" s="98"/>
    </row>
    <row r="39" spans="2:11" ht="14.25">
      <c r="B39" s="98" t="s">
        <v>169</v>
      </c>
      <c r="C39" s="101"/>
      <c r="D39" s="102"/>
      <c r="E39" s="102"/>
      <c r="F39" s="102"/>
      <c r="G39" s="102"/>
      <c r="H39" s="102"/>
      <c r="I39" s="98"/>
      <c r="J39" s="98"/>
      <c r="K39" s="98"/>
    </row>
    <row r="40" spans="1:9" ht="14.25">
      <c r="A40" s="1" t="s">
        <v>176</v>
      </c>
      <c r="B40" s="10" t="s">
        <v>170</v>
      </c>
      <c r="C40" s="97"/>
      <c r="D40" s="98"/>
      <c r="E40" s="98"/>
      <c r="F40" s="98"/>
      <c r="G40" s="102"/>
      <c r="H40" s="102"/>
      <c r="I40" s="102"/>
    </row>
  </sheetData>
  <sheetProtection/>
  <mergeCells count="23">
    <mergeCell ref="B36:K36"/>
    <mergeCell ref="D6:K6"/>
    <mergeCell ref="D7:K7"/>
    <mergeCell ref="E20:K20"/>
    <mergeCell ref="D13:K13"/>
    <mergeCell ref="D10:K10"/>
    <mergeCell ref="D12:K12"/>
    <mergeCell ref="E26:K26"/>
    <mergeCell ref="D22:K22"/>
    <mergeCell ref="D18:K18"/>
    <mergeCell ref="E23:K23"/>
    <mergeCell ref="D25:K25"/>
    <mergeCell ref="F24:K24"/>
    <mergeCell ref="D11:K11"/>
    <mergeCell ref="D16:K16"/>
    <mergeCell ref="D14:K14"/>
    <mergeCell ref="D15:K15"/>
    <mergeCell ref="A1:H1"/>
    <mergeCell ref="B3:K3"/>
    <mergeCell ref="E19:K19"/>
    <mergeCell ref="D17:K17"/>
    <mergeCell ref="D4:K4"/>
    <mergeCell ref="D5:K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portrait" paperSize="9" scale="80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chiba</cp:lastModifiedBy>
  <cp:lastPrinted>2014-06-28T15:15:37Z</cp:lastPrinted>
  <dcterms:created xsi:type="dcterms:W3CDTF">2004-03-12T12:15:47Z</dcterms:created>
  <dcterms:modified xsi:type="dcterms:W3CDTF">2014-06-30T06:59:46Z</dcterms:modified>
  <cp:category/>
  <cp:version/>
  <cp:contentType/>
  <cp:contentStatus/>
</cp:coreProperties>
</file>