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600" windowWidth="15480" windowHeight="11550" tabRatio="503" activeTab="1"/>
  </bookViews>
  <sheets>
    <sheet name="５年生予選リーグ" sheetId="1" r:id="rId1"/>
    <sheet name="５年生大会" sheetId="2" r:id="rId2"/>
    <sheet name="時程表" sheetId="3" r:id="rId3"/>
  </sheets>
  <externalReferences>
    <externalReference r:id="rId6"/>
  </externalReferences>
  <definedNames>
    <definedName name="_xlnm.Print_Area" localSheetId="1">'５年生大会'!$B$2:$R$51</definedName>
    <definedName name="_xlnm.Print_Area" localSheetId="0">'５年生予選リーグ'!$B$3:$X$48</definedName>
    <definedName name="_xlnm.Print_Titles" localSheetId="0">'５年生予選リーグ'!$1:$2</definedName>
    <definedName name="_xlnm.Print_Titles" localSheetId="2">'時程表'!$2:$4</definedName>
  </definedNames>
  <calcPr fullCalcOnLoad="1"/>
</workbook>
</file>

<file path=xl/sharedStrings.xml><?xml version="1.0" encoding="utf-8"?>
<sst xmlns="http://schemas.openxmlformats.org/spreadsheetml/2006/main" count="672" uniqueCount="332">
  <si>
    <t>勝</t>
  </si>
  <si>
    <t>分</t>
  </si>
  <si>
    <t>負</t>
  </si>
  <si>
    <t>勝点</t>
  </si>
  <si>
    <t>得点</t>
  </si>
  <si>
    <t>失点</t>
  </si>
  <si>
    <t>得失差</t>
  </si>
  <si>
    <t>順位</t>
  </si>
  <si>
    <t>Ｃ</t>
  </si>
  <si>
    <t>Ｄ</t>
  </si>
  <si>
    <t>Ｄ</t>
  </si>
  <si>
    <t>Ｄ</t>
  </si>
  <si>
    <t>Ｅ</t>
  </si>
  <si>
    <t>Ｅ</t>
  </si>
  <si>
    <t>Ｅ</t>
  </si>
  <si>
    <t>Ｆ</t>
  </si>
  <si>
    <t>Ｆ</t>
  </si>
  <si>
    <t>Ｇ</t>
  </si>
  <si>
    <t>Ｇ</t>
  </si>
  <si>
    <t>Ｈ</t>
  </si>
  <si>
    <t>Ｈ</t>
  </si>
  <si>
    <t>Ｂ</t>
  </si>
  <si>
    <t>Ｂ</t>
  </si>
  <si>
    <t>Ｃ</t>
  </si>
  <si>
    <t>Ｄ</t>
  </si>
  <si>
    <t>Ａ</t>
  </si>
  <si>
    <t>Ａ</t>
  </si>
  <si>
    <t>Ｆ</t>
  </si>
  <si>
    <t>Ｇ</t>
  </si>
  <si>
    <t>Ｃ組２位</t>
  </si>
  <si>
    <t>Ｅ</t>
  </si>
  <si>
    <t>Ａ組１位</t>
  </si>
  <si>
    <t>Ａ組２位</t>
  </si>
  <si>
    <t>Ａ組</t>
  </si>
  <si>
    <t>Ｂ組</t>
  </si>
  <si>
    <t>Ｃ組</t>
  </si>
  <si>
    <t>Ｄ組</t>
  </si>
  <si>
    <t>Ｅ組</t>
  </si>
  <si>
    <t>Ｆ組</t>
  </si>
  <si>
    <t>Ｇ組</t>
  </si>
  <si>
    <t>Ｈ組</t>
  </si>
  <si>
    <t>Ａ</t>
  </si>
  <si>
    <t>Ｂ</t>
  </si>
  <si>
    <t>Ｃ</t>
  </si>
  <si>
    <t>Ａ</t>
  </si>
  <si>
    <t>Ｈ</t>
  </si>
  <si>
    <t>I組</t>
  </si>
  <si>
    <t>I</t>
  </si>
  <si>
    <t>J組</t>
  </si>
  <si>
    <t>J</t>
  </si>
  <si>
    <t>K</t>
  </si>
  <si>
    <t>K組</t>
  </si>
  <si>
    <t>L</t>
  </si>
  <si>
    <t>L組</t>
  </si>
  <si>
    <t>G組２位</t>
  </si>
  <si>
    <t>I組２位</t>
  </si>
  <si>
    <t>H組２位</t>
  </si>
  <si>
    <t>B組１位</t>
  </si>
  <si>
    <t>C組１位</t>
  </si>
  <si>
    <t>D組１位</t>
  </si>
  <si>
    <t>E組１位</t>
  </si>
  <si>
    <t>J組２位</t>
  </si>
  <si>
    <t>K組２位</t>
  </si>
  <si>
    <t>L組２位</t>
  </si>
  <si>
    <t>F組１位</t>
  </si>
  <si>
    <t>G組１位</t>
  </si>
  <si>
    <t>Ｂ組２位</t>
  </si>
  <si>
    <t>H組１位</t>
  </si>
  <si>
    <t>I組１位</t>
  </si>
  <si>
    <t>J組１位</t>
  </si>
  <si>
    <t>K組１位</t>
  </si>
  <si>
    <t>D組２位</t>
  </si>
  <si>
    <t>E組２位</t>
  </si>
  <si>
    <t>F組２位</t>
  </si>
  <si>
    <t>L組１位</t>
  </si>
  <si>
    <t>猿楽 F C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</si>
  <si>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</si>
  <si>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</si>
  <si>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</si>
  <si>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</si>
  <si>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</si>
  <si>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</si>
  <si>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</si>
  <si>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</si>
  <si>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第２６回　JA東京都五年生サッカー大会　第７ブロック大会2014</t>
  </si>
  <si>
    <t>ハトマーク１３</t>
  </si>
  <si>
    <t>JA東京都五年生サッカー大会第７ﾌﾞﾛｯｸ予選決勝トーナメント</t>
  </si>
  <si>
    <t>B O N O S</t>
  </si>
  <si>
    <t>渋谷東部ＪＦＣ</t>
  </si>
  <si>
    <t>F Cとんぼ</t>
  </si>
  <si>
    <t>落四S C</t>
  </si>
  <si>
    <t>ヴィトーリア目黒</t>
  </si>
  <si>
    <t>碑文谷F C</t>
  </si>
  <si>
    <t>暁星アストラ・ジュニア</t>
  </si>
  <si>
    <t>9月23日（祝）より</t>
  </si>
  <si>
    <t>新宿FC</t>
  </si>
  <si>
    <t>菅刈FC</t>
  </si>
  <si>
    <t>菅刈SC</t>
  </si>
  <si>
    <t>淀橋FC</t>
  </si>
  <si>
    <t>ラスカル千駄木</t>
  </si>
  <si>
    <t>東根JFC</t>
  </si>
  <si>
    <t>猿楽FC</t>
  </si>
  <si>
    <t>油面SC</t>
  </si>
  <si>
    <t>本町スポーツ少年団</t>
  </si>
  <si>
    <t>戸山SC</t>
  </si>
  <si>
    <t>アトレチコ新宿</t>
  </si>
  <si>
    <t>鷹の子SC</t>
  </si>
  <si>
    <t>落一小ドリームス</t>
  </si>
  <si>
    <t>月光原SC</t>
  </si>
  <si>
    <t>五本木FC</t>
  </si>
  <si>
    <t>烏森SC</t>
  </si>
  <si>
    <t>大岡山FC</t>
  </si>
  <si>
    <t>S　K　F　C</t>
  </si>
  <si>
    <t>FCグラスルーツ</t>
  </si>
  <si>
    <t>FC落合</t>
  </si>
  <si>
    <t>SCシクス</t>
  </si>
  <si>
    <t>上目黒FC</t>
  </si>
  <si>
    <t>渋谷セントラル</t>
  </si>
  <si>
    <t>自由が丘SC</t>
  </si>
  <si>
    <t>FC OCHISAN</t>
  </si>
  <si>
    <t>FC WASEDA</t>
  </si>
  <si>
    <t>ソレイユFCJr</t>
  </si>
  <si>
    <t>不動小SC</t>
  </si>
  <si>
    <t>FC千代田</t>
  </si>
  <si>
    <t>トラストユナイテッド</t>
  </si>
  <si>
    <t>金富FC</t>
  </si>
  <si>
    <t>千駄ヶ谷FC</t>
  </si>
  <si>
    <t>４０チーム参加：上位３チーム東京都大会へ出場＝中央大会：11月22・23・24日</t>
  </si>
  <si>
    <t>４０チーム参加：各組上位２チーム決勝トーナメントへ</t>
  </si>
  <si>
    <t>本部</t>
  </si>
  <si>
    <t>審判</t>
  </si>
  <si>
    <t>対戦チーム</t>
  </si>
  <si>
    <t>Ｇ</t>
  </si>
  <si>
    <t>キックオフ</t>
  </si>
  <si>
    <t>試合</t>
  </si>
  <si>
    <t>目黒区砧グランド</t>
  </si>
  <si>
    <t>ラスカル千駄木</t>
  </si>
  <si>
    <t>東根JFC</t>
  </si>
  <si>
    <t>S　K　F　C</t>
  </si>
  <si>
    <t>トラストユナイテッド</t>
  </si>
  <si>
    <t>新宿FC</t>
  </si>
  <si>
    <t>ｖｓ.</t>
  </si>
  <si>
    <t>本町スポーツ少年団</t>
  </si>
  <si>
    <t>大岡山FC</t>
  </si>
  <si>
    <t>FC千代田</t>
  </si>
  <si>
    <t>ソレイユFCJr</t>
  </si>
  <si>
    <t>淀橋FC</t>
  </si>
  <si>
    <t>不動小SC</t>
  </si>
  <si>
    <t>FC OCHISAN</t>
  </si>
  <si>
    <t>落一小ドリームス</t>
  </si>
  <si>
    <t>烏森SC</t>
  </si>
  <si>
    <t>※延長戦終了時同点のときは、ＰＫ戦</t>
  </si>
  <si>
    <t xml:space="preserve">今大会は、４人審判制で行います。
</t>
  </si>
  <si>
    <t>※８人制で、交代自由。20-5-20</t>
  </si>
  <si>
    <t>６年生大会</t>
  </si>
  <si>
    <t>F1</t>
  </si>
  <si>
    <t>F2</t>
  </si>
  <si>
    <t>F3</t>
  </si>
  <si>
    <t>FCとんぼ</t>
  </si>
  <si>
    <t>烏森・本部</t>
  </si>
  <si>
    <t>E1</t>
  </si>
  <si>
    <t>鷹の子SC</t>
  </si>
  <si>
    <t>五本木FC</t>
  </si>
  <si>
    <t>五本木FC</t>
  </si>
  <si>
    <t>とんぼ・本部</t>
  </si>
  <si>
    <t>C1</t>
  </si>
  <si>
    <t>C2</t>
  </si>
  <si>
    <t>C3</t>
  </si>
  <si>
    <t>中目黒公園グランド</t>
  </si>
  <si>
    <t>開場　８：３０　　設営　８：３０～</t>
  </si>
  <si>
    <t>猿楽FC</t>
  </si>
  <si>
    <t>FC WASEDA</t>
  </si>
  <si>
    <t>月光原SC</t>
  </si>
  <si>
    <t>油面SC</t>
  </si>
  <si>
    <t>ＦＣトリプレッタ</t>
  </si>
  <si>
    <t>菅刈SC</t>
  </si>
  <si>
    <t>E4</t>
  </si>
  <si>
    <t>ｖｓ.</t>
  </si>
  <si>
    <t>B4</t>
  </si>
  <si>
    <t>E3</t>
  </si>
  <si>
    <t>E5</t>
  </si>
  <si>
    <t>E6</t>
  </si>
  <si>
    <t>B1</t>
  </si>
  <si>
    <t>B2</t>
  </si>
  <si>
    <t>H2</t>
  </si>
  <si>
    <t>SCシクス</t>
  </si>
  <si>
    <t>上目黒FC</t>
  </si>
  <si>
    <t>H1</t>
  </si>
  <si>
    <t>FCグラスルーツ</t>
  </si>
  <si>
    <t>FC落合</t>
  </si>
  <si>
    <t>戸山グランド</t>
  </si>
  <si>
    <t>D1</t>
  </si>
  <si>
    <t>開場　        　　設営　</t>
  </si>
  <si>
    <t>H3</t>
  </si>
  <si>
    <t>S　D　S　C</t>
  </si>
  <si>
    <t>SDSC</t>
  </si>
  <si>
    <t>キックオフ</t>
  </si>
  <si>
    <t>Ｇ</t>
  </si>
  <si>
    <t>A1</t>
  </si>
  <si>
    <t>I1</t>
  </si>
  <si>
    <t>渋谷セントラル</t>
  </si>
  <si>
    <t>J1</t>
  </si>
  <si>
    <t>A2</t>
  </si>
  <si>
    <t>I3</t>
  </si>
  <si>
    <t>自由が丘SC</t>
  </si>
  <si>
    <t>J2</t>
  </si>
  <si>
    <t>A3</t>
  </si>
  <si>
    <t>K1</t>
  </si>
  <si>
    <t>I2</t>
  </si>
  <si>
    <t>K2</t>
  </si>
  <si>
    <t>E2</t>
  </si>
  <si>
    <t>J3</t>
  </si>
  <si>
    <t>B3</t>
  </si>
  <si>
    <t>K3</t>
  </si>
  <si>
    <t>G2</t>
  </si>
  <si>
    <t>G1</t>
  </si>
  <si>
    <t>G3</t>
  </si>
  <si>
    <t>キックオフ</t>
  </si>
  <si>
    <t>Ｇ</t>
  </si>
  <si>
    <t>開場　８：００　　設営　８：００～</t>
  </si>
  <si>
    <t>D2</t>
  </si>
  <si>
    <t>戸山SC</t>
  </si>
  <si>
    <t>アトレチコ新宿</t>
  </si>
  <si>
    <t>金富FC</t>
  </si>
  <si>
    <t>D3</t>
  </si>
  <si>
    <t>千駄ヶ谷FC</t>
  </si>
  <si>
    <t>H4</t>
  </si>
  <si>
    <t>H5</t>
  </si>
  <si>
    <t>H6</t>
  </si>
  <si>
    <t>戸山グランドA面</t>
  </si>
  <si>
    <t>本部・大岡山</t>
  </si>
  <si>
    <t>K5</t>
  </si>
  <si>
    <t>小石川グランドA</t>
  </si>
  <si>
    <t>小石川グランドB</t>
  </si>
  <si>
    <t>L3</t>
  </si>
  <si>
    <t>B5</t>
  </si>
  <si>
    <t>L1</t>
  </si>
  <si>
    <t>K6</t>
  </si>
  <si>
    <t>L2</t>
  </si>
  <si>
    <t>K6</t>
  </si>
  <si>
    <t>暁星中学校グランド</t>
  </si>
  <si>
    <t>開場　１２：３０　　設営　１２：３０～</t>
  </si>
  <si>
    <t>開場　１３：３０　　設営　１４：００～</t>
  </si>
  <si>
    <t>開場　１２：１５　　設営　１１：３０～</t>
  </si>
  <si>
    <t>●</t>
  </si>
  <si>
    <t>△</t>
  </si>
  <si>
    <t>△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</si>
  <si>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</si>
  <si>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</si>
  <si>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</si>
  <si>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</si>
  <si>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</si>
  <si>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</si>
  <si>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</si>
  <si>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</si>
  <si>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</si>
  <si>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</si>
  <si>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</si>
  <si>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</si>
  <si>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</si>
  <si>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</si>
  <si>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</si>
  <si>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</si>
  <si>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</si>
  <si>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</si>
  <si>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</si>
  <si>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</si>
  <si>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</si>
  <si>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</si>
  <si>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決T3</t>
  </si>
  <si>
    <t>決T8</t>
  </si>
  <si>
    <t>落四SC</t>
  </si>
  <si>
    <t>決T16</t>
  </si>
  <si>
    <t>FC　WASEDA</t>
  </si>
  <si>
    <t>B6</t>
  </si>
  <si>
    <t>決T4</t>
  </si>
  <si>
    <t>決T2</t>
  </si>
  <si>
    <t>決T6</t>
  </si>
  <si>
    <t>決T12</t>
  </si>
  <si>
    <t>決T10</t>
  </si>
  <si>
    <t>決T7</t>
  </si>
  <si>
    <t>決T11</t>
  </si>
  <si>
    <t>決T15</t>
  </si>
  <si>
    <t>P5</t>
  </si>
  <si>
    <t>4K</t>
  </si>
  <si>
    <t>P3</t>
  </si>
  <si>
    <t>0K</t>
  </si>
  <si>
    <t>1P5</t>
  </si>
  <si>
    <t>1K4</t>
  </si>
  <si>
    <t>1P3</t>
  </si>
  <si>
    <t>1K0</t>
  </si>
  <si>
    <t>開場　９：００　　設営　８：３０～</t>
  </si>
  <si>
    <t>&lt;5&gt;</t>
  </si>
  <si>
    <t>&lt;6&gt;</t>
  </si>
  <si>
    <t>&lt;7&gt;</t>
  </si>
  <si>
    <t>&lt;8&gt;</t>
  </si>
  <si>
    <t>&lt;9&gt;</t>
  </si>
  <si>
    <t>決T1</t>
  </si>
  <si>
    <t>新宿区大会</t>
  </si>
  <si>
    <t>決T9</t>
  </si>
  <si>
    <t>FCトリプレッタ</t>
  </si>
  <si>
    <t>決T18</t>
  </si>
  <si>
    <t>決T17</t>
  </si>
  <si>
    <t>暁星アストラ・ジュニア</t>
  </si>
  <si>
    <t>開場　１１：００　　設営　１１：００～</t>
  </si>
  <si>
    <t>SCシクス</t>
  </si>
  <si>
    <t>ヴィトーリア目黒FC</t>
  </si>
  <si>
    <t>決T5</t>
  </si>
  <si>
    <t>決T14</t>
  </si>
  <si>
    <t>渋谷東部ＪＦＣ</t>
  </si>
  <si>
    <t>決T13</t>
  </si>
  <si>
    <t>決T19</t>
  </si>
  <si>
    <t>決T20</t>
  </si>
  <si>
    <t>準決</t>
  </si>
  <si>
    <t>決勝</t>
  </si>
  <si>
    <t>三決</t>
  </si>
  <si>
    <t>本部&lt;9&gt;</t>
  </si>
  <si>
    <t>本部&lt;8&gt;</t>
  </si>
  <si>
    <t>本部&lt;５&gt;</t>
  </si>
  <si>
    <t>本部&lt;４&gt;</t>
  </si>
  <si>
    <t>P4</t>
  </si>
  <si>
    <t>5K</t>
  </si>
  <si>
    <t>1K5</t>
  </si>
  <si>
    <t>1P4</t>
  </si>
  <si>
    <t>ベスト４チーム
決勝トーナメント</t>
  </si>
  <si>
    <t>第三位</t>
  </si>
  <si>
    <t>敢闘賞</t>
  </si>
  <si>
    <t>PK５－４</t>
  </si>
  <si>
    <t>三決</t>
  </si>
  <si>
    <t>※決勝・三決は同点時、延長戦５分５分の前後半戦。</t>
  </si>
  <si>
    <t>FCトリプレッタ</t>
  </si>
  <si>
    <t>ヴィトーリア目黒FC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</si>
</sst>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2"/>
      <name val="HG創英角ｺﾞｼｯｸUB"/>
      <family val="3"/>
    </font>
    <font>
      <sz val="11"/>
      <name val="HGP創英角ｺﾞｼｯｸUB"/>
      <family val="3"/>
    </font>
    <font>
      <sz val="14"/>
      <color indexed="12"/>
      <name val="HGS創英角ｺﾞｼｯｸUB"/>
      <family val="3"/>
    </font>
    <font>
      <sz val="18"/>
      <name val="HGS創英角ｺﾞｼｯｸUB"/>
      <family val="3"/>
    </font>
    <font>
      <sz val="16"/>
      <color indexed="10"/>
      <name val="HGS創英角ｺﾞｼｯｸUB"/>
      <family val="3"/>
    </font>
    <font>
      <sz val="12"/>
      <name val="HGP創英角ｺﾞｼｯｸUB"/>
      <family val="3"/>
    </font>
    <font>
      <sz val="14"/>
      <name val="HGP創英角ｺﾞｼｯｸUB"/>
      <family val="3"/>
    </font>
    <font>
      <sz val="10"/>
      <name val="HGP創英角ｺﾞｼｯｸUB"/>
      <family val="3"/>
    </font>
    <font>
      <b/>
      <sz val="12"/>
      <color indexed="10"/>
      <name val="HGP創英角ｺﾞｼｯｸUB"/>
      <family val="3"/>
    </font>
    <font>
      <b/>
      <sz val="10"/>
      <color indexed="10"/>
      <name val="HGP創英角ｺﾞｼｯｸUB"/>
      <family val="3"/>
    </font>
    <font>
      <b/>
      <sz val="12"/>
      <color indexed="53"/>
      <name val="HGP創英角ｺﾞｼｯｸUB"/>
      <family val="3"/>
    </font>
    <font>
      <b/>
      <sz val="10"/>
      <color indexed="53"/>
      <name val="HGP創英角ｺﾞｼｯｸUB"/>
      <family val="3"/>
    </font>
    <font>
      <b/>
      <sz val="11"/>
      <color indexed="48"/>
      <name val="HGP創英角ｺﾞｼｯｸUB"/>
      <family val="3"/>
    </font>
    <font>
      <b/>
      <sz val="10"/>
      <color indexed="48"/>
      <name val="HGP創英角ｺﾞｼｯｸUB"/>
      <family val="3"/>
    </font>
    <font>
      <b/>
      <sz val="11"/>
      <color indexed="12"/>
      <name val="HGP創英角ｺﾞｼｯｸUB"/>
      <family val="3"/>
    </font>
    <font>
      <b/>
      <sz val="10"/>
      <color indexed="12"/>
      <name val="HGP創英角ｺﾞｼｯｸUB"/>
      <family val="3"/>
    </font>
    <font>
      <b/>
      <sz val="11"/>
      <color indexed="17"/>
      <name val="HGP創英角ｺﾞｼｯｸUB"/>
      <family val="3"/>
    </font>
    <font>
      <b/>
      <sz val="10"/>
      <color indexed="17"/>
      <name val="HGP創英角ｺﾞｼｯｸUB"/>
      <family val="3"/>
    </font>
    <font>
      <b/>
      <sz val="11"/>
      <color indexed="11"/>
      <name val="HGP創英角ｺﾞｼｯｸUB"/>
      <family val="3"/>
    </font>
    <font>
      <b/>
      <sz val="10"/>
      <color indexed="11"/>
      <name val="HGP創英角ｺﾞｼｯｸUB"/>
      <family val="3"/>
    </font>
    <font>
      <b/>
      <sz val="11"/>
      <color indexed="20"/>
      <name val="HGP創英角ｺﾞｼｯｸUB"/>
      <family val="3"/>
    </font>
    <font>
      <b/>
      <sz val="10"/>
      <color indexed="20"/>
      <name val="HGP創英角ｺﾞｼｯｸUB"/>
      <family val="3"/>
    </font>
    <font>
      <b/>
      <sz val="11"/>
      <color indexed="61"/>
      <name val="HGP創英角ｺﾞｼｯｸUB"/>
      <family val="3"/>
    </font>
    <font>
      <b/>
      <sz val="10"/>
      <color indexed="61"/>
      <name val="HGP創英角ｺﾞｼｯｸUB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sz val="10"/>
      <color indexed="10"/>
      <name val="HGP創英角ｺﾞｼｯｸUB"/>
      <family val="3"/>
    </font>
    <font>
      <sz val="12"/>
      <name val="ＭＳ Ｐゴシック"/>
      <family val="3"/>
    </font>
    <font>
      <sz val="11"/>
      <color indexed="58"/>
      <name val="ＭＳ Ｐゴシック"/>
      <family val="3"/>
    </font>
    <font>
      <sz val="10"/>
      <name val="ＭＳ Ｐゴシック"/>
      <family val="3"/>
    </font>
    <font>
      <sz val="14"/>
      <color indexed="48"/>
      <name val="HGS創英角ｺﾞｼｯｸUB"/>
      <family val="3"/>
    </font>
    <font>
      <sz val="14"/>
      <color indexed="10"/>
      <name val="HGS創英角ｺﾞｼｯｸUB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medium"/>
      <top style="thick">
        <color rgb="FFFF0000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>
        <color rgb="FFFF0000"/>
      </right>
      <top>
        <color indexed="63"/>
      </top>
      <bottom style="thin"/>
    </border>
    <border>
      <left style="thick">
        <color rgb="FFFF000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 style="double">
        <color indexed="5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5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1" fillId="0" borderId="17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 applyProtection="1">
      <alignment horizontal="distributed" vertical="center" shrinkToFit="1"/>
      <protection locked="0"/>
    </xf>
    <xf numFmtId="0" fontId="15" fillId="0" borderId="28" xfId="0" applyFont="1" applyFill="1" applyBorder="1" applyAlignment="1" applyProtection="1">
      <alignment horizontal="distributed" vertical="center" shrinkToFit="1"/>
      <protection locked="0"/>
    </xf>
    <xf numFmtId="0" fontId="15" fillId="0" borderId="29" xfId="0" applyFont="1" applyFill="1" applyBorder="1" applyAlignment="1" applyProtection="1">
      <alignment horizontal="distributed" vertical="center" shrinkToFit="1"/>
      <protection locked="0"/>
    </xf>
    <xf numFmtId="0" fontId="11" fillId="0" borderId="29" xfId="0" applyFont="1" applyFill="1" applyBorder="1" applyAlignment="1" applyProtection="1">
      <alignment horizontal="distributed" vertical="center" shrinkToFit="1"/>
      <protection locked="0"/>
    </xf>
    <xf numFmtId="0" fontId="35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Fill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184" fontId="11" fillId="0" borderId="30" xfId="0" applyNumberFormat="1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184" fontId="11" fillId="0" borderId="31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 applyProtection="1">
      <alignment horizontal="distributed" vertical="center" shrinkToFit="1"/>
      <protection locked="0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184" fontId="11" fillId="0" borderId="38" xfId="0" applyNumberFormat="1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distributed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 shrinkToFit="1"/>
    </xf>
    <xf numFmtId="189" fontId="0" fillId="0" borderId="31" xfId="0" applyNumberFormat="1" applyFill="1" applyBorder="1" applyAlignment="1">
      <alignment horizontal="center" vertical="center" shrinkToFit="1"/>
    </xf>
    <xf numFmtId="191" fontId="37" fillId="0" borderId="24" xfId="49" applyNumberFormat="1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 shrinkToFit="1"/>
    </xf>
    <xf numFmtId="191" fontId="37" fillId="0" borderId="25" xfId="49" applyNumberFormat="1" applyFont="1" applyFill="1" applyBorder="1" applyAlignment="1">
      <alignment horizontal="center" vertical="center" shrinkToFit="1"/>
    </xf>
    <xf numFmtId="0" fontId="17" fillId="0" borderId="31" xfId="0" applyFont="1" applyFill="1" applyBorder="1" applyAlignment="1">
      <alignment horizontal="center" vertical="center" shrinkToFit="1"/>
    </xf>
    <xf numFmtId="20" fontId="6" fillId="0" borderId="31" xfId="0" applyNumberFormat="1" applyFont="1" applyFill="1" applyBorder="1" applyAlignment="1">
      <alignment horizontal="center" vertical="center" shrinkToFit="1"/>
    </xf>
    <xf numFmtId="188" fontId="6" fillId="0" borderId="42" xfId="0" applyNumberFormat="1" applyFont="1" applyFill="1" applyBorder="1" applyAlignment="1">
      <alignment horizontal="center" vertical="center" shrinkToFit="1"/>
    </xf>
    <xf numFmtId="187" fontId="39" fillId="0" borderId="43" xfId="0" applyNumberFormat="1" applyFont="1" applyFill="1" applyBorder="1" applyAlignment="1">
      <alignment horizontal="center" vertical="center" shrinkToFit="1"/>
    </xf>
    <xf numFmtId="189" fontId="0" fillId="0" borderId="30" xfId="0" applyNumberFormat="1" applyFill="1" applyBorder="1" applyAlignment="1">
      <alignment horizontal="center" vertical="center" shrinkToFit="1"/>
    </xf>
    <xf numFmtId="0" fontId="37" fillId="0" borderId="20" xfId="0" applyFont="1" applyFill="1" applyBorder="1" applyAlignment="1">
      <alignment horizontal="center" vertical="center" shrinkToFit="1"/>
    </xf>
    <xf numFmtId="0" fontId="37" fillId="0" borderId="19" xfId="0" applyFont="1" applyFill="1" applyBorder="1" applyAlignment="1">
      <alignment horizontal="center" vertical="center" shrinkToFit="1"/>
    </xf>
    <xf numFmtId="22" fontId="37" fillId="0" borderId="18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20" fontId="6" fillId="0" borderId="30" xfId="0" applyNumberFormat="1" applyFont="1" applyFill="1" applyBorder="1" applyAlignment="1">
      <alignment horizontal="center" vertical="center" shrinkToFit="1"/>
    </xf>
    <xf numFmtId="188" fontId="6" fillId="0" borderId="44" xfId="0" applyNumberFormat="1" applyFont="1" applyFill="1" applyBorder="1" applyAlignment="1">
      <alignment horizontal="center" vertical="center" shrinkToFit="1"/>
    </xf>
    <xf numFmtId="187" fontId="39" fillId="0" borderId="0" xfId="0" applyNumberFormat="1" applyFont="1" applyFill="1" applyBorder="1" applyAlignment="1">
      <alignment horizontal="center" vertical="center" shrinkToFit="1"/>
    </xf>
    <xf numFmtId="191" fontId="37" fillId="0" borderId="18" xfId="49" applyNumberFormat="1" applyFont="1" applyFill="1" applyBorder="1" applyAlignment="1">
      <alignment horizontal="center" vertical="center" shrinkToFit="1"/>
    </xf>
    <xf numFmtId="189" fontId="0" fillId="0" borderId="45" xfId="0" applyNumberFormat="1" applyFill="1" applyBorder="1" applyAlignment="1">
      <alignment horizontal="center" vertical="center" shrinkToFit="1"/>
    </xf>
    <xf numFmtId="20" fontId="6" fillId="0" borderId="45" xfId="0" applyNumberFormat="1" applyFont="1" applyFill="1" applyBorder="1" applyAlignment="1">
      <alignment horizontal="center" vertical="center" shrinkToFit="1"/>
    </xf>
    <xf numFmtId="188" fontId="6" fillId="0" borderId="46" xfId="0" applyNumberFormat="1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20" fontId="6" fillId="0" borderId="38" xfId="0" applyNumberFormat="1" applyFont="1" applyFill="1" applyBorder="1" applyAlignment="1">
      <alignment horizontal="center" vertical="center" shrinkToFit="1"/>
    </xf>
    <xf numFmtId="20" fontId="6" fillId="0" borderId="47" xfId="0" applyNumberFormat="1" applyFont="1" applyFill="1" applyBorder="1" applyAlignment="1">
      <alignment horizontal="center" vertical="center" shrinkToFit="1"/>
    </xf>
    <xf numFmtId="188" fontId="6" fillId="0" borderId="48" xfId="0" applyNumberFormat="1" applyFont="1" applyFill="1" applyBorder="1" applyAlignment="1">
      <alignment horizontal="center" vertical="center" shrinkToFit="1"/>
    </xf>
    <xf numFmtId="187" fontId="39" fillId="0" borderId="0" xfId="0" applyNumberFormat="1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187" fontId="39" fillId="0" borderId="43" xfId="0" applyNumberFormat="1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distributed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distributed" vertical="center" shrinkToFit="1"/>
    </xf>
    <xf numFmtId="187" fontId="39" fillId="0" borderId="49" xfId="0" applyNumberFormat="1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56" fontId="9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87" fontId="39" fillId="0" borderId="0" xfId="0" applyNumberFormat="1" applyFont="1" applyAlignment="1">
      <alignment horizontal="center" vertical="center" shrinkToFit="1"/>
    </xf>
    <xf numFmtId="191" fontId="37" fillId="0" borderId="18" xfId="0" applyNumberFormat="1" applyFont="1" applyFill="1" applyBorder="1" applyAlignment="1">
      <alignment horizontal="center" vertical="center" shrinkToFit="1"/>
    </xf>
    <xf numFmtId="191" fontId="37" fillId="0" borderId="2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52" xfId="0" applyFont="1" applyFill="1" applyBorder="1" applyAlignment="1">
      <alignment horizontal="center" vertical="center" shrinkToFit="1"/>
    </xf>
    <xf numFmtId="187" fontId="39" fillId="0" borderId="0" xfId="0" applyNumberFormat="1" applyFont="1" applyFill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distributed" vertical="center" shrinkToFit="1"/>
    </xf>
    <xf numFmtId="56" fontId="9" fillId="0" borderId="51" xfId="0" applyNumberFormat="1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189" fontId="0" fillId="0" borderId="21" xfId="0" applyNumberForma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22" fontId="37" fillId="0" borderId="25" xfId="0" applyNumberFormat="1" applyFont="1" applyFill="1" applyBorder="1" applyAlignment="1">
      <alignment horizontal="center" vertical="center" shrinkToFit="1"/>
    </xf>
    <xf numFmtId="191" fontId="37" fillId="0" borderId="24" xfId="0" applyNumberFormat="1" applyFont="1" applyFill="1" applyBorder="1" applyAlignment="1">
      <alignment horizontal="center" vertical="center" shrinkToFit="1"/>
    </xf>
    <xf numFmtId="189" fontId="0" fillId="0" borderId="26" xfId="0" applyNumberFormat="1" applyFill="1" applyBorder="1" applyAlignment="1">
      <alignment horizontal="center" vertical="center" shrinkToFit="1"/>
    </xf>
    <xf numFmtId="0" fontId="9" fillId="6" borderId="50" xfId="0" applyFont="1" applyFill="1" applyBorder="1" applyAlignment="1">
      <alignment horizontal="center" vertical="center" shrinkToFi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4" fillId="6" borderId="0" xfId="0" applyFont="1" applyFill="1" applyAlignment="1">
      <alignment vertical="center" shrinkToFit="1"/>
    </xf>
    <xf numFmtId="0" fontId="38" fillId="6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distributed" vertical="center" shrinkToFit="1"/>
    </xf>
    <xf numFmtId="0" fontId="15" fillId="0" borderId="26" xfId="0" applyFont="1" applyBorder="1" applyAlignment="1">
      <alignment horizontal="distributed" vertical="center" shrinkToFit="1"/>
    </xf>
    <xf numFmtId="189" fontId="0" fillId="0" borderId="53" xfId="0" applyNumberForma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20" fontId="6" fillId="0" borderId="54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191" fontId="37" fillId="0" borderId="20" xfId="49" applyNumberFormat="1" applyFont="1" applyFill="1" applyBorder="1" applyAlignment="1">
      <alignment horizontal="center" vertical="center" shrinkToFit="1"/>
    </xf>
    <xf numFmtId="191" fontId="37" fillId="0" borderId="18" xfId="0" applyNumberFormat="1" applyFont="1" applyFill="1" applyBorder="1" applyAlignment="1">
      <alignment vertical="center" shrinkToFit="1"/>
    </xf>
    <xf numFmtId="191" fontId="37" fillId="0" borderId="19" xfId="0" applyNumberFormat="1" applyFont="1" applyFill="1" applyBorder="1" applyAlignment="1">
      <alignment vertical="center" shrinkToFit="1"/>
    </xf>
    <xf numFmtId="191" fontId="37" fillId="0" borderId="20" xfId="0" applyNumberFormat="1" applyFont="1" applyFill="1" applyBorder="1" applyAlignment="1">
      <alignment vertical="center" shrinkToFit="1"/>
    </xf>
    <xf numFmtId="189" fontId="0" fillId="0" borderId="54" xfId="0" applyNumberForma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191" fontId="37" fillId="0" borderId="25" xfId="0" applyNumberFormat="1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9" fillId="6" borderId="50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2" fillId="0" borderId="59" xfId="0" applyFont="1" applyBorder="1" applyAlignment="1">
      <alignment horizontal="right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2" fillId="0" borderId="64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" fillId="0" borderId="64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0" fillId="0" borderId="72" xfId="0" applyBorder="1" applyAlignment="1">
      <alignment horizontal="left" vertical="center"/>
    </xf>
    <xf numFmtId="0" fontId="79" fillId="0" borderId="33" xfId="0" applyFont="1" applyBorder="1" applyAlignment="1">
      <alignment horizontal="left" vertical="center"/>
    </xf>
    <xf numFmtId="0" fontId="79" fillId="0" borderId="73" xfId="0" applyFont="1" applyBorder="1" applyAlignment="1">
      <alignment horizontal="left" vertical="center"/>
    </xf>
    <xf numFmtId="0" fontId="79" fillId="0" borderId="69" xfId="0" applyFont="1" applyBorder="1" applyAlignment="1">
      <alignment horizontal="left" vertical="center"/>
    </xf>
    <xf numFmtId="0" fontId="79" fillId="0" borderId="59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0" fillId="0" borderId="74" xfId="0" applyBorder="1" applyAlignment="1">
      <alignment horizontal="right" vertical="center"/>
    </xf>
    <xf numFmtId="0" fontId="79" fillId="0" borderId="11" xfId="0" applyFont="1" applyBorder="1" applyAlignment="1">
      <alignment horizontal="right" vertical="center"/>
    </xf>
    <xf numFmtId="0" fontId="79" fillId="0" borderId="66" xfId="0" applyFont="1" applyBorder="1" applyAlignment="1">
      <alignment vertical="center"/>
    </xf>
    <xf numFmtId="0" fontId="79" fillId="0" borderId="71" xfId="0" applyFont="1" applyBorder="1" applyAlignment="1">
      <alignment vertical="center"/>
    </xf>
    <xf numFmtId="0" fontId="9" fillId="0" borderId="40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left"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80" fillId="0" borderId="75" xfId="0" applyFont="1" applyBorder="1" applyAlignment="1">
      <alignment horizontal="left" vertical="center"/>
    </xf>
    <xf numFmtId="0" fontId="0" fillId="0" borderId="7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6" xfId="0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79" fillId="0" borderId="77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0" fillId="0" borderId="78" xfId="0" applyBorder="1" applyAlignment="1">
      <alignment horizontal="left" vertical="center"/>
    </xf>
    <xf numFmtId="0" fontId="80" fillId="0" borderId="60" xfId="0" applyFont="1" applyBorder="1" applyAlignment="1">
      <alignment horizontal="left" vertical="center"/>
    </xf>
    <xf numFmtId="0" fontId="80" fillId="0" borderId="58" xfId="0" applyFont="1" applyBorder="1" applyAlignment="1">
      <alignment horizontal="left" vertical="center"/>
    </xf>
    <xf numFmtId="0" fontId="81" fillId="0" borderId="75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81" fillId="0" borderId="73" xfId="0" applyFont="1" applyBorder="1" applyAlignment="1">
      <alignment horizontal="left" vertical="center"/>
    </xf>
    <xf numFmtId="0" fontId="81" fillId="0" borderId="57" xfId="0" applyFont="1" applyBorder="1" applyAlignment="1">
      <alignment horizontal="right" vertical="center"/>
    </xf>
    <xf numFmtId="0" fontId="81" fillId="0" borderId="80" xfId="0" applyFont="1" applyBorder="1" applyAlignment="1">
      <alignment horizontal="right" vertical="center"/>
    </xf>
    <xf numFmtId="0" fontId="81" fillId="0" borderId="63" xfId="0" applyFont="1" applyBorder="1" applyAlignment="1">
      <alignment vertical="center"/>
    </xf>
    <xf numFmtId="0" fontId="81" fillId="0" borderId="77" xfId="0" applyFont="1" applyBorder="1" applyAlignment="1">
      <alignment vertical="center"/>
    </xf>
    <xf numFmtId="0" fontId="81" fillId="0" borderId="11" xfId="0" applyFont="1" applyBorder="1" applyAlignment="1">
      <alignment horizontal="right" vertical="center"/>
    </xf>
    <xf numFmtId="0" fontId="81" fillId="0" borderId="76" xfId="0" applyFont="1" applyBorder="1" applyAlignment="1">
      <alignment horizontal="right" vertical="center"/>
    </xf>
    <xf numFmtId="188" fontId="6" fillId="0" borderId="81" xfId="0" applyNumberFormat="1" applyFont="1" applyFill="1" applyBorder="1" applyAlignment="1">
      <alignment horizontal="center" vertical="center" shrinkToFit="1"/>
    </xf>
    <xf numFmtId="189" fontId="0" fillId="0" borderId="82" xfId="0" applyNumberFormat="1" applyFill="1" applyBorder="1" applyAlignment="1">
      <alignment horizontal="center" vertical="center" shrinkToFit="1"/>
    </xf>
    <xf numFmtId="191" fontId="0" fillId="0" borderId="0" xfId="0" applyNumberForma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81" fillId="0" borderId="77" xfId="0" applyFont="1" applyBorder="1" applyAlignment="1">
      <alignment horizontal="right" vertical="center"/>
    </xf>
    <xf numFmtId="0" fontId="34" fillId="0" borderId="57" xfId="0" applyFont="1" applyBorder="1" applyAlignment="1">
      <alignment horizontal="right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9" fillId="0" borderId="70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Fill="1" applyBorder="1" applyAlignment="1">
      <alignment horizontal="center" vertical="center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7" fillId="32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86" fontId="14" fillId="32" borderId="93" xfId="0" applyNumberFormat="1" applyFont="1" applyFill="1" applyBorder="1" applyAlignment="1">
      <alignment horizontal="center" vertical="center"/>
    </xf>
    <xf numFmtId="186" fontId="14" fillId="32" borderId="94" xfId="0" applyNumberFormat="1" applyFont="1" applyFill="1" applyBorder="1" applyAlignment="1">
      <alignment horizontal="center" vertical="center"/>
    </xf>
    <xf numFmtId="186" fontId="14" fillId="32" borderId="95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shrinkToFit="1"/>
    </xf>
    <xf numFmtId="0" fontId="11" fillId="0" borderId="98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 shrinkToFit="1"/>
    </xf>
    <xf numFmtId="0" fontId="0" fillId="0" borderId="100" xfId="0" applyFill="1" applyBorder="1" applyAlignment="1">
      <alignment horizontal="center" vertical="center" shrinkToFit="1"/>
    </xf>
    <xf numFmtId="0" fontId="0" fillId="0" borderId="10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4" fillId="0" borderId="104" xfId="0" applyFont="1" applyFill="1" applyBorder="1" applyAlignment="1">
      <alignment horizontal="distributed" vertical="center"/>
    </xf>
    <xf numFmtId="0" fontId="4" fillId="0" borderId="105" xfId="0" applyFont="1" applyFill="1" applyBorder="1" applyAlignment="1">
      <alignment horizontal="distributed" vertical="center"/>
    </xf>
    <xf numFmtId="0" fontId="8" fillId="0" borderId="106" xfId="0" applyFont="1" applyBorder="1" applyAlignment="1">
      <alignment horizontal="center" vertical="center"/>
    </xf>
    <xf numFmtId="190" fontId="14" fillId="33" borderId="107" xfId="0" applyNumberFormat="1" applyFont="1" applyFill="1" applyBorder="1" applyAlignment="1">
      <alignment horizontal="center" vertical="center" shrinkToFit="1"/>
    </xf>
    <xf numFmtId="190" fontId="14" fillId="33" borderId="0" xfId="0" applyNumberFormat="1" applyFont="1" applyFill="1" applyBorder="1" applyAlignment="1">
      <alignment horizontal="center" vertical="center" shrinkToFit="1"/>
    </xf>
    <xf numFmtId="190" fontId="14" fillId="33" borderId="108" xfId="0" applyNumberFormat="1" applyFont="1" applyFill="1" applyBorder="1" applyAlignment="1">
      <alignment horizontal="center" vertical="center" shrinkToFit="1"/>
    </xf>
    <xf numFmtId="190" fontId="14" fillId="33" borderId="109" xfId="0" applyNumberFormat="1" applyFont="1" applyFill="1" applyBorder="1" applyAlignment="1">
      <alignment horizontal="center" vertical="center" shrinkToFit="1"/>
    </xf>
    <xf numFmtId="190" fontId="14" fillId="33" borderId="110" xfId="0" applyNumberFormat="1" applyFont="1" applyFill="1" applyBorder="1" applyAlignment="1">
      <alignment horizontal="center" vertical="center" shrinkToFit="1"/>
    </xf>
    <xf numFmtId="190" fontId="14" fillId="33" borderId="111" xfId="0" applyNumberFormat="1" applyFont="1" applyFill="1" applyBorder="1" applyAlignment="1">
      <alignment horizontal="center" vertical="center" shrinkToFit="1"/>
    </xf>
    <xf numFmtId="22" fontId="4" fillId="0" borderId="104" xfId="0" applyNumberFormat="1" applyFont="1" applyFill="1" applyBorder="1" applyAlignment="1">
      <alignment horizontal="distributed" vertical="center"/>
    </xf>
    <xf numFmtId="22" fontId="4" fillId="34" borderId="102" xfId="0" applyNumberFormat="1" applyFont="1" applyFill="1" applyBorder="1" applyAlignment="1">
      <alignment horizontal="center" vertical="center" shrinkToFit="1"/>
    </xf>
    <xf numFmtId="0" fontId="4" fillId="34" borderId="103" xfId="0" applyFont="1" applyFill="1" applyBorder="1" applyAlignment="1">
      <alignment horizontal="center" vertical="center" shrinkToFit="1"/>
    </xf>
    <xf numFmtId="22" fontId="4" fillId="0" borderId="10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32" borderId="100" xfId="0" applyFill="1" applyBorder="1" applyAlignment="1">
      <alignment horizontal="center" vertical="center" shrinkToFit="1"/>
    </xf>
    <xf numFmtId="0" fontId="0" fillId="32" borderId="101" xfId="0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4" fillId="34" borderId="102" xfId="0" applyFont="1" applyFill="1" applyBorder="1" applyAlignment="1">
      <alignment horizontal="center" vertical="center" shrinkToFit="1"/>
    </xf>
    <xf numFmtId="0" fontId="9" fillId="35" borderId="50" xfId="0" applyFont="1" applyFill="1" applyBorder="1" applyAlignment="1">
      <alignment horizontal="center" vertical="center" shrinkToFit="1"/>
    </xf>
    <xf numFmtId="0" fontId="9" fillId="35" borderId="112" xfId="0" applyFont="1" applyFill="1" applyBorder="1" applyAlignment="1">
      <alignment horizontal="center" vertical="center" shrinkToFit="1"/>
    </xf>
    <xf numFmtId="0" fontId="9" fillId="35" borderId="113" xfId="0" applyFont="1" applyFill="1" applyBorder="1" applyAlignment="1">
      <alignment horizontal="center" vertical="center" shrinkToFit="1"/>
    </xf>
    <xf numFmtId="191" fontId="37" fillId="0" borderId="50" xfId="0" applyNumberFormat="1" applyFont="1" applyFill="1" applyBorder="1" applyAlignment="1">
      <alignment horizontal="center" vertical="center" shrinkToFit="1"/>
    </xf>
    <xf numFmtId="191" fontId="37" fillId="0" borderId="112" xfId="0" applyNumberFormat="1" applyFont="1" applyFill="1" applyBorder="1" applyAlignment="1">
      <alignment horizontal="center" vertical="center" shrinkToFit="1"/>
    </xf>
    <xf numFmtId="191" fontId="37" fillId="0" borderId="114" xfId="0" applyNumberFormat="1" applyFont="1" applyFill="1" applyBorder="1" applyAlignment="1">
      <alignment horizontal="center" vertical="center" shrinkToFit="1"/>
    </xf>
    <xf numFmtId="191" fontId="37" fillId="0" borderId="18" xfId="0" applyNumberFormat="1" applyFont="1" applyFill="1" applyBorder="1" applyAlignment="1">
      <alignment horizontal="center" vertical="center" shrinkToFit="1"/>
    </xf>
    <xf numFmtId="191" fontId="37" fillId="0" borderId="19" xfId="0" applyNumberFormat="1" applyFont="1" applyFill="1" applyBorder="1" applyAlignment="1">
      <alignment horizontal="center" vertical="center" shrinkToFit="1"/>
    </xf>
    <xf numFmtId="191" fontId="37" fillId="0" borderId="20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40" fillId="0" borderId="94" xfId="0" applyFont="1" applyFill="1" applyBorder="1" applyAlignment="1">
      <alignment horizontal="center" vertical="center" shrinkToFit="1"/>
    </xf>
    <xf numFmtId="0" fontId="40" fillId="0" borderId="95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40" fillId="36" borderId="94" xfId="0" applyFont="1" applyFill="1" applyBorder="1" applyAlignment="1">
      <alignment horizontal="center" vertical="center" shrinkToFit="1"/>
    </xf>
    <xf numFmtId="0" fontId="40" fillId="36" borderId="95" xfId="0" applyFont="1" applyFill="1" applyBorder="1" applyAlignment="1">
      <alignment horizontal="center" vertical="center" shrinkToFit="1"/>
    </xf>
    <xf numFmtId="56" fontId="9" fillId="6" borderId="81" xfId="0" applyNumberFormat="1" applyFont="1" applyFill="1" applyBorder="1" applyAlignment="1">
      <alignment horizontal="center" vertical="center" shrinkToFit="1"/>
    </xf>
    <xf numFmtId="0" fontId="9" fillId="6" borderId="47" xfId="0" applyFont="1" applyFill="1" applyBorder="1" applyAlignment="1">
      <alignment horizontal="center" vertical="center" shrinkToFit="1"/>
    </xf>
    <xf numFmtId="0" fontId="9" fillId="6" borderId="50" xfId="0" applyFont="1" applyFill="1" applyBorder="1" applyAlignment="1">
      <alignment horizontal="center" vertical="center" shrinkToFit="1"/>
    </xf>
    <xf numFmtId="0" fontId="9" fillId="6" borderId="112" xfId="0" applyFont="1" applyFill="1" applyBorder="1" applyAlignment="1">
      <alignment horizontal="center" vertical="center" shrinkToFit="1"/>
    </xf>
    <xf numFmtId="0" fontId="9" fillId="6" borderId="113" xfId="0" applyFont="1" applyFill="1" applyBorder="1" applyAlignment="1">
      <alignment horizontal="center" vertical="center" shrinkToFit="1"/>
    </xf>
    <xf numFmtId="0" fontId="44" fillId="32" borderId="115" xfId="0" applyFont="1" applyFill="1" applyBorder="1" applyAlignment="1">
      <alignment horizontal="center" vertical="center" shrinkToFit="1"/>
    </xf>
    <xf numFmtId="0" fontId="44" fillId="32" borderId="116" xfId="0" applyFont="1" applyFill="1" applyBorder="1" applyAlignment="1">
      <alignment horizontal="center" vertical="center" shrinkToFit="1"/>
    </xf>
    <xf numFmtId="0" fontId="44" fillId="32" borderId="117" xfId="0" applyFont="1" applyFill="1" applyBorder="1" applyAlignment="1">
      <alignment horizontal="center" vertical="center" shrinkToFit="1"/>
    </xf>
    <xf numFmtId="0" fontId="44" fillId="32" borderId="118" xfId="0" applyFont="1" applyFill="1" applyBorder="1" applyAlignment="1">
      <alignment horizontal="center" vertical="center" shrinkToFit="1"/>
    </xf>
    <xf numFmtId="0" fontId="44" fillId="32" borderId="119" xfId="0" applyFont="1" applyFill="1" applyBorder="1" applyAlignment="1">
      <alignment horizontal="center" vertical="center" shrinkToFit="1"/>
    </xf>
    <xf numFmtId="0" fontId="44" fillId="32" borderId="120" xfId="0" applyFont="1" applyFill="1" applyBorder="1" applyAlignment="1">
      <alignment horizontal="center" vertical="center" shrinkToFit="1"/>
    </xf>
    <xf numFmtId="0" fontId="41" fillId="33" borderId="121" xfId="0" applyFont="1" applyFill="1" applyBorder="1" applyAlignment="1">
      <alignment horizontal="center" vertical="center" wrapText="1" shrinkToFit="1"/>
    </xf>
    <xf numFmtId="0" fontId="41" fillId="33" borderId="0" xfId="0" applyFont="1" applyFill="1" applyBorder="1" applyAlignment="1">
      <alignment horizontal="center" vertical="center" wrapText="1" shrinkToFit="1"/>
    </xf>
    <xf numFmtId="0" fontId="2" fillId="32" borderId="0" xfId="0" applyFont="1" applyFill="1" applyBorder="1" applyAlignment="1">
      <alignment vertical="center" shrinkToFit="1"/>
    </xf>
    <xf numFmtId="56" fontId="9" fillId="0" borderId="81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56" fontId="9" fillId="0" borderId="81" xfId="0" applyNumberFormat="1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6" fillId="0" borderId="122" xfId="0" applyNumberFormat="1" applyFont="1" applyFill="1" applyBorder="1" applyAlignment="1">
      <alignment horizontal="center" vertical="center" shrinkToFit="1"/>
    </xf>
    <xf numFmtId="0" fontId="6" fillId="0" borderId="49" xfId="0" applyNumberFormat="1" applyFont="1" applyFill="1" applyBorder="1" applyAlignment="1">
      <alignment horizontal="center" vertical="center" shrinkToFit="1"/>
    </xf>
    <xf numFmtId="0" fontId="6" fillId="0" borderId="123" xfId="0" applyNumberFormat="1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113" xfId="0" applyFont="1" applyFill="1" applyBorder="1" applyAlignment="1">
      <alignment horizontal="center" vertical="center" shrinkToFit="1"/>
    </xf>
    <xf numFmtId="0" fontId="40" fillId="36" borderId="12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3478;&#12496;&#12483;&#12463;&#12450;&#12483;&#12503;&#65298;&#65296;&#65297;&#65300;&#65294;&#65297;&#65294;&#65297;&#12414;&#12391;\Users\nobuyuki\Desktop\&#12469;&#12483;&#12459;&#12540;&#26368;&#26032;\&#65298;&#65301;&#12469;&#12483;&#12459;&#12540;\0622%20&#65300;&#24180;&#29983;&#22823;&#20250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時程表"/>
      <sheetName val="Fトーナメント"/>
    </sheetNames>
    <sheetDataSet>
      <sheetData sheetId="0">
        <row r="4">
          <cell r="C4" t="str">
            <v>ＦＣトリプレッタ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2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AB9" sqref="AB9"/>
    </sheetView>
  </sheetViews>
  <sheetFormatPr defaultColWidth="8.875" defaultRowHeight="13.5"/>
  <cols>
    <col min="1" max="1" width="8.25390625" style="105" customWidth="1"/>
    <col min="2" max="3" width="3.625" style="1" customWidth="1"/>
    <col min="4" max="4" width="21.625" style="0" customWidth="1"/>
    <col min="5" max="5" width="5.00390625" style="0" customWidth="1"/>
    <col min="6" max="7" width="5.00390625" style="1" customWidth="1"/>
    <col min="8" max="9" width="5.00390625" style="0" customWidth="1"/>
    <col min="10" max="11" width="5.00390625" style="1" customWidth="1"/>
    <col min="12" max="13" width="5.00390625" style="0" customWidth="1"/>
    <col min="14" max="15" width="5.00390625" style="1" customWidth="1"/>
    <col min="16" max="16" width="5.00390625" style="0" customWidth="1"/>
    <col min="17" max="19" width="4.375" style="0" customWidth="1"/>
    <col min="20" max="20" width="5.125" style="0" bestFit="1" customWidth="1"/>
    <col min="21" max="22" width="4.375" style="0" customWidth="1"/>
    <col min="23" max="23" width="6.125" style="0" customWidth="1"/>
    <col min="24" max="24" width="5.625" style="1" customWidth="1"/>
    <col min="25" max="25" width="1.875" style="0" customWidth="1"/>
    <col min="26" max="26" width="3.375" style="0" customWidth="1"/>
  </cols>
  <sheetData>
    <row r="1" spans="2:24" ht="33.75" customHeight="1" thickBot="1">
      <c r="B1" s="317" t="s">
        <v>84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</row>
    <row r="2" spans="2:24" ht="25.5" customHeight="1" thickBot="1">
      <c r="B2" s="319" t="s">
        <v>94</v>
      </c>
      <c r="C2" s="320"/>
      <c r="D2" s="321"/>
      <c r="E2" s="318" t="s">
        <v>128</v>
      </c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45" s="7" customFormat="1" ht="18" customHeight="1" thickBot="1">
      <c r="A3" s="106" t="s">
        <v>85</v>
      </c>
      <c r="B3" s="310" t="s">
        <v>33</v>
      </c>
      <c r="C3" s="311"/>
      <c r="D3" s="312"/>
      <c r="E3" s="314" t="str">
        <f>D4</f>
        <v>ＦＣトリプレッタ</v>
      </c>
      <c r="F3" s="315"/>
      <c r="G3" s="316"/>
      <c r="H3" s="322" t="str">
        <f>D5</f>
        <v>新宿FC</v>
      </c>
      <c r="I3" s="322"/>
      <c r="J3" s="322"/>
      <c r="K3" s="322" t="str">
        <f>D6</f>
        <v>菅刈SC</v>
      </c>
      <c r="L3" s="322"/>
      <c r="M3" s="322"/>
      <c r="N3" s="322"/>
      <c r="O3" s="322"/>
      <c r="P3" s="322"/>
      <c r="Q3" s="130" t="s">
        <v>0</v>
      </c>
      <c r="R3" s="130" t="s">
        <v>1</v>
      </c>
      <c r="S3" s="130" t="s">
        <v>2</v>
      </c>
      <c r="T3" s="130" t="s">
        <v>3</v>
      </c>
      <c r="U3" s="130" t="s">
        <v>4</v>
      </c>
      <c r="V3" s="130" t="s">
        <v>5</v>
      </c>
      <c r="W3" s="131" t="s">
        <v>6</v>
      </c>
      <c r="X3" s="132" t="s">
        <v>7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5" customFormat="1" ht="18" customHeight="1">
      <c r="A4" s="107" t="s">
        <v>76</v>
      </c>
      <c r="B4" s="46" t="s">
        <v>25</v>
      </c>
      <c r="C4" s="47">
        <v>1</v>
      </c>
      <c r="D4" s="113" t="str">
        <f>'[1]トーナメント'!$C$4:$C$5</f>
        <v>ＦＣトリプレッタ</v>
      </c>
      <c r="E4" s="323"/>
      <c r="F4" s="324"/>
      <c r="G4" s="325"/>
      <c r="H4" s="124">
        <v>7</v>
      </c>
      <c r="I4" s="125" t="str">
        <f>IF(H4=J4,"△",IF(H4&gt;J4,"◎","●"))</f>
        <v>◎</v>
      </c>
      <c r="J4" s="126">
        <v>2</v>
      </c>
      <c r="K4" s="124">
        <v>8</v>
      </c>
      <c r="L4" s="125" t="str">
        <f>IF(K4=M4,"△",IF(K4&gt;M4,"◎","●"))</f>
        <v>◎</v>
      </c>
      <c r="M4" s="126">
        <v>0</v>
      </c>
      <c r="N4" s="124"/>
      <c r="O4" s="125"/>
      <c r="P4" s="126"/>
      <c r="Q4" s="127">
        <v>2</v>
      </c>
      <c r="R4" s="127">
        <v>0</v>
      </c>
      <c r="S4" s="127">
        <v>0</v>
      </c>
      <c r="T4" s="127">
        <f>Q4*3+R4</f>
        <v>6</v>
      </c>
      <c r="U4" s="127">
        <f>H4+K4+N4</f>
        <v>15</v>
      </c>
      <c r="V4" s="127">
        <f>J4+M4+P4</f>
        <v>2</v>
      </c>
      <c r="W4" s="128">
        <f>U4-V4</f>
        <v>13</v>
      </c>
      <c r="X4" s="129">
        <v>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5" customFormat="1" ht="18" customHeight="1">
      <c r="A5" s="107"/>
      <c r="B5" s="48" t="s">
        <v>26</v>
      </c>
      <c r="C5" s="49">
        <f>C4+1</f>
        <v>2</v>
      </c>
      <c r="D5" s="102" t="s">
        <v>95</v>
      </c>
      <c r="E5" s="60">
        <f>J4</f>
        <v>2</v>
      </c>
      <c r="F5" s="55" t="str">
        <f>IF(E5=G5,"△",IF(E5&gt;G5,"◎","●"))</f>
        <v>●</v>
      </c>
      <c r="G5" s="56">
        <f>H4</f>
        <v>7</v>
      </c>
      <c r="H5" s="309"/>
      <c r="I5" s="307"/>
      <c r="J5" s="308"/>
      <c r="K5" s="54">
        <v>1</v>
      </c>
      <c r="L5" s="55" t="str">
        <f>IF(K5=M5,"△",IF(K5&gt;M5,"◎","●"))</f>
        <v>◎</v>
      </c>
      <c r="M5" s="56">
        <v>0</v>
      </c>
      <c r="N5" s="54"/>
      <c r="O5" s="55"/>
      <c r="P5" s="56"/>
      <c r="Q5" s="108">
        <v>1</v>
      </c>
      <c r="R5" s="108">
        <v>0</v>
      </c>
      <c r="S5" s="108">
        <v>1</v>
      </c>
      <c r="T5" s="108">
        <f>Q5*3+R5</f>
        <v>3</v>
      </c>
      <c r="U5" s="108">
        <f>E5+K5+N5</f>
        <v>3</v>
      </c>
      <c r="V5" s="108">
        <f>G5+M5+P5</f>
        <v>7</v>
      </c>
      <c r="W5" s="109">
        <f>U5-V5</f>
        <v>-4</v>
      </c>
      <c r="X5" s="57">
        <v>2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5" customFormat="1" ht="18" customHeight="1">
      <c r="A6" s="107"/>
      <c r="B6" s="48" t="s">
        <v>41</v>
      </c>
      <c r="C6" s="49">
        <f>C5+1</f>
        <v>3</v>
      </c>
      <c r="D6" s="102" t="s">
        <v>97</v>
      </c>
      <c r="E6" s="60">
        <f>M4</f>
        <v>0</v>
      </c>
      <c r="F6" s="55" t="str">
        <f>IF(E6=G6,"△",IF(E6&gt;G6,"◎","●"))</f>
        <v>●</v>
      </c>
      <c r="G6" s="56">
        <f>K4</f>
        <v>8</v>
      </c>
      <c r="H6" s="54">
        <f>M5</f>
        <v>0</v>
      </c>
      <c r="I6" s="55" t="str">
        <f>IF(H6=J6,"△",IF(H6&gt;J6,"◎","●"))</f>
        <v>●</v>
      </c>
      <c r="J6" s="56">
        <f>K5</f>
        <v>1</v>
      </c>
      <c r="K6" s="309"/>
      <c r="L6" s="307"/>
      <c r="M6" s="308"/>
      <c r="N6" s="54"/>
      <c r="O6" s="55"/>
      <c r="P6" s="56"/>
      <c r="Q6" s="108">
        <v>0</v>
      </c>
      <c r="R6" s="108">
        <v>0</v>
      </c>
      <c r="S6" s="108">
        <v>2</v>
      </c>
      <c r="T6" s="108">
        <f>Q6*3+R6</f>
        <v>0</v>
      </c>
      <c r="U6" s="108">
        <f>E6+H6+N6</f>
        <v>0</v>
      </c>
      <c r="V6" s="108">
        <f>G6+J6+P6</f>
        <v>9</v>
      </c>
      <c r="W6" s="109">
        <f>U6-V6</f>
        <v>-9</v>
      </c>
      <c r="X6" s="57">
        <v>3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5" customFormat="1" ht="1.5" customHeight="1" thickBot="1">
      <c r="A7" s="107"/>
      <c r="B7" s="50" t="s">
        <v>44</v>
      </c>
      <c r="C7" s="51">
        <v>4</v>
      </c>
      <c r="D7" s="103" t="s">
        <v>96</v>
      </c>
      <c r="E7" s="112"/>
      <c r="F7" s="63"/>
      <c r="G7" s="64"/>
      <c r="H7" s="65"/>
      <c r="I7" s="63"/>
      <c r="J7" s="64"/>
      <c r="K7" s="65"/>
      <c r="L7" s="63"/>
      <c r="M7" s="64"/>
      <c r="N7" s="303"/>
      <c r="O7" s="304"/>
      <c r="P7" s="305"/>
      <c r="Q7" s="110"/>
      <c r="R7" s="110"/>
      <c r="S7" s="110"/>
      <c r="T7" s="110"/>
      <c r="U7" s="110"/>
      <c r="V7" s="110"/>
      <c r="W7" s="111"/>
      <c r="X7" s="66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5" customFormat="1" ht="18" customHeight="1" thickBot="1">
      <c r="A8" s="107"/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2"/>
      <c r="U8" s="13"/>
      <c r="V8" s="13"/>
      <c r="W8" s="14"/>
      <c r="X8" s="3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8" customFormat="1" ht="18" customHeight="1" thickBot="1">
      <c r="A9" s="106"/>
      <c r="B9" s="310" t="s">
        <v>34</v>
      </c>
      <c r="C9" s="311"/>
      <c r="D9" s="312"/>
      <c r="E9" s="314" t="str">
        <f>D10</f>
        <v>淀橋FC</v>
      </c>
      <c r="F9" s="315"/>
      <c r="G9" s="316"/>
      <c r="H9" s="313" t="str">
        <f>D11</f>
        <v>ラスカル千駄木</v>
      </c>
      <c r="I9" s="313"/>
      <c r="J9" s="313"/>
      <c r="K9" s="313" t="str">
        <f>D12</f>
        <v>東根JFC</v>
      </c>
      <c r="L9" s="313"/>
      <c r="M9" s="313"/>
      <c r="N9" s="313" t="str">
        <f>D13</f>
        <v>猿楽FC</v>
      </c>
      <c r="O9" s="313"/>
      <c r="P9" s="313"/>
      <c r="Q9" s="130" t="s">
        <v>0</v>
      </c>
      <c r="R9" s="130" t="s">
        <v>1</v>
      </c>
      <c r="S9" s="130" t="s">
        <v>2</v>
      </c>
      <c r="T9" s="130" t="s">
        <v>3</v>
      </c>
      <c r="U9" s="130" t="s">
        <v>4</v>
      </c>
      <c r="V9" s="130" t="s">
        <v>5</v>
      </c>
      <c r="W9" s="131" t="s">
        <v>6</v>
      </c>
      <c r="X9" s="132" t="s">
        <v>7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5" customFormat="1" ht="18" customHeight="1">
      <c r="A10" s="107"/>
      <c r="B10" s="52" t="s">
        <v>21</v>
      </c>
      <c r="C10" s="53">
        <v>1</v>
      </c>
      <c r="D10" s="101" t="s">
        <v>98</v>
      </c>
      <c r="E10" s="306"/>
      <c r="F10" s="307"/>
      <c r="G10" s="308"/>
      <c r="H10" s="54">
        <v>0</v>
      </c>
      <c r="I10" s="55" t="str">
        <f>IF(H10=J10,"△",IF(H10&gt;J10,"◎","●"))</f>
        <v>●</v>
      </c>
      <c r="J10" s="56">
        <v>5</v>
      </c>
      <c r="K10" s="54">
        <v>1</v>
      </c>
      <c r="L10" s="55" t="str">
        <f>IF(K10=M10,"△",IF(K10&gt;M10,"◎","●"))</f>
        <v>●</v>
      </c>
      <c r="M10" s="56">
        <v>7</v>
      </c>
      <c r="N10" s="54">
        <v>0</v>
      </c>
      <c r="O10" s="55" t="str">
        <f>IF(N10=P10,"△",IF(N10&gt;P10,"◎","●"))</f>
        <v>●</v>
      </c>
      <c r="P10" s="56">
        <v>4</v>
      </c>
      <c r="Q10" s="108">
        <v>0</v>
      </c>
      <c r="R10" s="108">
        <v>0</v>
      </c>
      <c r="S10" s="108">
        <v>3</v>
      </c>
      <c r="T10" s="108">
        <f>Q10*3+R10</f>
        <v>0</v>
      </c>
      <c r="U10" s="108">
        <f>H10+K10+N10</f>
        <v>1</v>
      </c>
      <c r="V10" s="108">
        <f>J10+M10+P10</f>
        <v>16</v>
      </c>
      <c r="W10" s="109">
        <f>U10-V10</f>
        <v>-15</v>
      </c>
      <c r="X10" s="57">
        <v>4</v>
      </c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5" customFormat="1" ht="18" customHeight="1">
      <c r="A11" s="107"/>
      <c r="B11" s="58" t="s">
        <v>22</v>
      </c>
      <c r="C11" s="59">
        <v>2</v>
      </c>
      <c r="D11" s="102" t="s">
        <v>99</v>
      </c>
      <c r="E11" s="60">
        <f>J10</f>
        <v>5</v>
      </c>
      <c r="F11" s="55" t="str">
        <f>IF(E11=G11,"△",IF(E11&gt;G11,"◎","●"))</f>
        <v>◎</v>
      </c>
      <c r="G11" s="56">
        <f>H10</f>
        <v>0</v>
      </c>
      <c r="H11" s="309"/>
      <c r="I11" s="307"/>
      <c r="J11" s="308"/>
      <c r="K11" s="54">
        <v>1</v>
      </c>
      <c r="L11" s="55" t="str">
        <f>IF(K11=M11,"△",IF(K11&gt;M11,"◎","●"))</f>
        <v>◎</v>
      </c>
      <c r="M11" s="56">
        <v>0</v>
      </c>
      <c r="N11" s="54">
        <v>0</v>
      </c>
      <c r="O11" s="55" t="str">
        <f>IF(N11=P11,"△",IF(N11&gt;P11,"◎","●"))</f>
        <v>●</v>
      </c>
      <c r="P11" s="56">
        <v>4</v>
      </c>
      <c r="Q11" s="108">
        <v>2</v>
      </c>
      <c r="R11" s="108">
        <v>0</v>
      </c>
      <c r="S11" s="108">
        <v>1</v>
      </c>
      <c r="T11" s="108">
        <f>Q11*3+R11</f>
        <v>6</v>
      </c>
      <c r="U11" s="108">
        <f>E11+K11+N11</f>
        <v>6</v>
      </c>
      <c r="V11" s="108">
        <f>G11+M11+P11</f>
        <v>4</v>
      </c>
      <c r="W11" s="109">
        <f>U11-V11</f>
        <v>2</v>
      </c>
      <c r="X11" s="57">
        <v>2</v>
      </c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15" customFormat="1" ht="18" customHeight="1">
      <c r="A12" s="107"/>
      <c r="B12" s="58" t="s">
        <v>42</v>
      </c>
      <c r="C12" s="59">
        <v>3</v>
      </c>
      <c r="D12" s="102" t="s">
        <v>100</v>
      </c>
      <c r="E12" s="60">
        <f>M10</f>
        <v>7</v>
      </c>
      <c r="F12" s="55" t="str">
        <f>IF(E12=G12,"△",IF(E12&gt;G12,"◎","●"))</f>
        <v>◎</v>
      </c>
      <c r="G12" s="56">
        <f>K10</f>
        <v>1</v>
      </c>
      <c r="H12" s="54">
        <v>0</v>
      </c>
      <c r="I12" s="55" t="str">
        <f>IF(H12=J12,"△",IF(H12&gt;J12,"◎","●"))</f>
        <v>●</v>
      </c>
      <c r="J12" s="56">
        <v>1</v>
      </c>
      <c r="K12" s="309"/>
      <c r="L12" s="307"/>
      <c r="M12" s="308"/>
      <c r="N12" s="54">
        <v>0</v>
      </c>
      <c r="O12" s="55" t="str">
        <f>IF(N12=P12,"△",IF(N12&gt;P12,"◎","●"))</f>
        <v>●</v>
      </c>
      <c r="P12" s="56">
        <v>3</v>
      </c>
      <c r="Q12" s="108">
        <v>1</v>
      </c>
      <c r="R12" s="108">
        <v>0</v>
      </c>
      <c r="S12" s="108">
        <v>2</v>
      </c>
      <c r="T12" s="108">
        <f>Q12*3+R12</f>
        <v>3</v>
      </c>
      <c r="U12" s="108">
        <f>E12+H12+N12</f>
        <v>7</v>
      </c>
      <c r="V12" s="108">
        <f>G12+J12+P12</f>
        <v>5</v>
      </c>
      <c r="W12" s="109">
        <f>U12-V12</f>
        <v>2</v>
      </c>
      <c r="X12" s="57">
        <v>3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5" customFormat="1" ht="18" customHeight="1" thickBot="1">
      <c r="A13" s="107"/>
      <c r="B13" s="61" t="s">
        <v>42</v>
      </c>
      <c r="C13" s="62">
        <f>C12+1</f>
        <v>4</v>
      </c>
      <c r="D13" s="103" t="s">
        <v>101</v>
      </c>
      <c r="E13" s="112">
        <f>P10</f>
        <v>4</v>
      </c>
      <c r="F13" s="63" t="str">
        <f>IF(E13=G13,"△",IF(E13&gt;G13,"◎","●"))</f>
        <v>◎</v>
      </c>
      <c r="G13" s="64">
        <f>N10</f>
        <v>0</v>
      </c>
      <c r="H13" s="65">
        <f>P11</f>
        <v>4</v>
      </c>
      <c r="I13" s="63" t="str">
        <f>IF(H13=J13,"△",IF(H13&gt;J13,"◎","●"))</f>
        <v>◎</v>
      </c>
      <c r="J13" s="64">
        <f>N11</f>
        <v>0</v>
      </c>
      <c r="K13" s="65">
        <f>P12</f>
        <v>3</v>
      </c>
      <c r="L13" s="63" t="str">
        <f>IF(K13=M13,"△",IF(K13&gt;M13,"◎","●"))</f>
        <v>◎</v>
      </c>
      <c r="M13" s="64">
        <f>N12</f>
        <v>0</v>
      </c>
      <c r="N13" s="303"/>
      <c r="O13" s="304"/>
      <c r="P13" s="305"/>
      <c r="Q13" s="110">
        <v>3</v>
      </c>
      <c r="R13" s="110">
        <v>0</v>
      </c>
      <c r="S13" s="110">
        <v>0</v>
      </c>
      <c r="T13" s="110">
        <f>Q13*3+R13</f>
        <v>9</v>
      </c>
      <c r="U13" s="110">
        <f>E13+H13+K13</f>
        <v>11</v>
      </c>
      <c r="V13" s="110">
        <f>G13+J13+M13</f>
        <v>0</v>
      </c>
      <c r="W13" s="111">
        <f>U13-V13</f>
        <v>11</v>
      </c>
      <c r="X13" s="66">
        <v>1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8" customFormat="1" ht="18" customHeight="1" thickBot="1">
      <c r="A14" s="106"/>
      <c r="B14" s="16"/>
      <c r="C14" s="17"/>
      <c r="D14" s="1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8" customFormat="1" ht="18" customHeight="1" thickBot="1">
      <c r="A15" s="106"/>
      <c r="B15" s="310" t="s">
        <v>35</v>
      </c>
      <c r="C15" s="311"/>
      <c r="D15" s="312"/>
      <c r="E15" s="314" t="str">
        <f>D16</f>
        <v>暁星アストラ・ジュニア</v>
      </c>
      <c r="F15" s="315"/>
      <c r="G15" s="316"/>
      <c r="H15" s="313" t="str">
        <f>D17</f>
        <v>油面SC</v>
      </c>
      <c r="I15" s="313"/>
      <c r="J15" s="313"/>
      <c r="K15" s="313" t="str">
        <f>D18</f>
        <v>本町スポーツ少年団</v>
      </c>
      <c r="L15" s="313"/>
      <c r="M15" s="313"/>
      <c r="N15" s="313" t="e">
        <f>#REF!</f>
        <v>#REF!</v>
      </c>
      <c r="O15" s="313"/>
      <c r="P15" s="313"/>
      <c r="Q15" s="130" t="s">
        <v>0</v>
      </c>
      <c r="R15" s="130" t="s">
        <v>1</v>
      </c>
      <c r="S15" s="130" t="s">
        <v>2</v>
      </c>
      <c r="T15" s="130" t="s">
        <v>3</v>
      </c>
      <c r="U15" s="130" t="s">
        <v>4</v>
      </c>
      <c r="V15" s="130" t="s">
        <v>5</v>
      </c>
      <c r="W15" s="131" t="s">
        <v>6</v>
      </c>
      <c r="X15" s="132" t="s">
        <v>7</v>
      </c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15" customFormat="1" ht="18" customHeight="1">
      <c r="A16" s="107" t="s">
        <v>83</v>
      </c>
      <c r="B16" s="67" t="s">
        <v>23</v>
      </c>
      <c r="C16" s="68">
        <v>1</v>
      </c>
      <c r="D16" s="113" t="s">
        <v>93</v>
      </c>
      <c r="E16" s="306"/>
      <c r="F16" s="307"/>
      <c r="G16" s="308"/>
      <c r="H16" s="54">
        <v>4</v>
      </c>
      <c r="I16" s="55" t="str">
        <f>IF(H16=J16,"△",IF(H16&gt;J16,"◎","●"))</f>
        <v>◎</v>
      </c>
      <c r="J16" s="56">
        <v>0</v>
      </c>
      <c r="K16" s="54">
        <v>15</v>
      </c>
      <c r="L16" s="55" t="str">
        <f>IF(K16=M16,"△",IF(K16&gt;M16,"◎","●"))</f>
        <v>◎</v>
      </c>
      <c r="M16" s="56">
        <v>0</v>
      </c>
      <c r="N16" s="54"/>
      <c r="O16" s="55" t="str">
        <f>IF(N16=P16,"△",IF(N16&gt;P16,"◎","●"))</f>
        <v>△</v>
      </c>
      <c r="P16" s="56"/>
      <c r="Q16" s="108">
        <v>2</v>
      </c>
      <c r="R16" s="108">
        <v>0</v>
      </c>
      <c r="S16" s="108">
        <v>0</v>
      </c>
      <c r="T16" s="108">
        <f>Q16*3+R16</f>
        <v>6</v>
      </c>
      <c r="U16" s="108">
        <f>H16+K16+N16</f>
        <v>19</v>
      </c>
      <c r="V16" s="108">
        <f>J16+M16+P16</f>
        <v>0</v>
      </c>
      <c r="W16" s="109">
        <f>U16-V16</f>
        <v>19</v>
      </c>
      <c r="X16" s="57">
        <v>1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15" customFormat="1" ht="18" customHeight="1">
      <c r="A17" s="107"/>
      <c r="B17" s="69" t="s">
        <v>43</v>
      </c>
      <c r="C17" s="70">
        <v>2</v>
      </c>
      <c r="D17" s="102" t="s">
        <v>102</v>
      </c>
      <c r="E17" s="60">
        <f>J16</f>
        <v>0</v>
      </c>
      <c r="F17" s="55" t="str">
        <f>IF(E17=G17,"△",IF(E17&gt;G17,"◎","●"))</f>
        <v>●</v>
      </c>
      <c r="G17" s="56">
        <f>H16</f>
        <v>4</v>
      </c>
      <c r="H17" s="309"/>
      <c r="I17" s="307"/>
      <c r="J17" s="308"/>
      <c r="K17" s="54">
        <v>5</v>
      </c>
      <c r="L17" s="55" t="str">
        <f>IF(K17=M17,"△",IF(K17&gt;M17,"◎","●"))</f>
        <v>◎</v>
      </c>
      <c r="M17" s="56">
        <v>1</v>
      </c>
      <c r="N17" s="54"/>
      <c r="O17" s="55" t="str">
        <f>IF(N17=P17,"△",IF(N17&gt;P17,"◎","●"))</f>
        <v>△</v>
      </c>
      <c r="P17" s="56"/>
      <c r="Q17" s="108">
        <v>1</v>
      </c>
      <c r="R17" s="108">
        <v>0</v>
      </c>
      <c r="S17" s="108">
        <v>1</v>
      </c>
      <c r="T17" s="108">
        <f>Q17*3+R17</f>
        <v>3</v>
      </c>
      <c r="U17" s="108">
        <f>E17+K17+N17</f>
        <v>5</v>
      </c>
      <c r="V17" s="108">
        <f>G17+M17+P17</f>
        <v>5</v>
      </c>
      <c r="W17" s="109">
        <f>U17-V17</f>
        <v>0</v>
      </c>
      <c r="X17" s="57">
        <v>2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15" customFormat="1" ht="18" customHeight="1">
      <c r="A18" s="107"/>
      <c r="B18" s="69" t="s">
        <v>8</v>
      </c>
      <c r="C18" s="70">
        <v>3</v>
      </c>
      <c r="D18" s="102" t="s">
        <v>103</v>
      </c>
      <c r="E18" s="60">
        <f>M16</f>
        <v>0</v>
      </c>
      <c r="F18" s="55" t="str">
        <f>IF(E18=G18,"△",IF(E18&gt;G18,"◎","●"))</f>
        <v>●</v>
      </c>
      <c r="G18" s="56">
        <f>K16</f>
        <v>15</v>
      </c>
      <c r="H18" s="54">
        <f>M17</f>
        <v>1</v>
      </c>
      <c r="I18" s="55" t="str">
        <f>IF(H18=J18,"△",IF(H18&gt;J18,"◎","●"))</f>
        <v>●</v>
      </c>
      <c r="J18" s="56">
        <f>K17</f>
        <v>5</v>
      </c>
      <c r="K18" s="309"/>
      <c r="L18" s="307"/>
      <c r="M18" s="308"/>
      <c r="N18" s="54"/>
      <c r="O18" s="55" t="str">
        <f>IF(N18=P18,"△",IF(N18&gt;P18,"◎","●"))</f>
        <v>△</v>
      </c>
      <c r="P18" s="56"/>
      <c r="Q18" s="108">
        <v>0</v>
      </c>
      <c r="R18" s="108">
        <v>0</v>
      </c>
      <c r="S18" s="108">
        <v>2</v>
      </c>
      <c r="T18" s="108">
        <f>Q18*3+R18</f>
        <v>0</v>
      </c>
      <c r="U18" s="108">
        <f>E18+H18+N18</f>
        <v>1</v>
      </c>
      <c r="V18" s="108">
        <f>G18+J18+P18</f>
        <v>20</v>
      </c>
      <c r="W18" s="109">
        <f>U18-V18</f>
        <v>-19</v>
      </c>
      <c r="X18" s="57">
        <v>3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8" customFormat="1" ht="18" customHeight="1" thickBot="1">
      <c r="A19" s="106"/>
      <c r="B19" s="21"/>
      <c r="C19" s="22"/>
      <c r="D19" s="11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  <c r="X19" s="2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8" customFormat="1" ht="18" customHeight="1" thickBot="1">
      <c r="A20" s="106"/>
      <c r="B20" s="310" t="s">
        <v>36</v>
      </c>
      <c r="C20" s="311"/>
      <c r="D20" s="312"/>
      <c r="E20" s="314" t="str">
        <f>D21</f>
        <v>落四S C</v>
      </c>
      <c r="F20" s="315"/>
      <c r="G20" s="316"/>
      <c r="H20" s="313" t="str">
        <f>D22</f>
        <v>戸山SC</v>
      </c>
      <c r="I20" s="313"/>
      <c r="J20" s="313"/>
      <c r="K20" s="313" t="str">
        <f>D23</f>
        <v>アトレチコ新宿</v>
      </c>
      <c r="L20" s="313"/>
      <c r="M20" s="313"/>
      <c r="N20" s="313">
        <f>D24</f>
        <v>0</v>
      </c>
      <c r="O20" s="313"/>
      <c r="P20" s="313"/>
      <c r="Q20" s="130" t="s">
        <v>0</v>
      </c>
      <c r="R20" s="130" t="s">
        <v>1</v>
      </c>
      <c r="S20" s="130" t="s">
        <v>2</v>
      </c>
      <c r="T20" s="130" t="s">
        <v>3</v>
      </c>
      <c r="U20" s="130" t="s">
        <v>4</v>
      </c>
      <c r="V20" s="130" t="s">
        <v>5</v>
      </c>
      <c r="W20" s="131" t="s">
        <v>6</v>
      </c>
      <c r="X20" s="132" t="s">
        <v>7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15" customFormat="1" ht="18" customHeight="1">
      <c r="A21" s="107" t="s">
        <v>80</v>
      </c>
      <c r="B21" s="71" t="s">
        <v>24</v>
      </c>
      <c r="C21" s="72">
        <v>1</v>
      </c>
      <c r="D21" s="113" t="s">
        <v>90</v>
      </c>
      <c r="E21" s="306"/>
      <c r="F21" s="307"/>
      <c r="G21" s="308"/>
      <c r="H21" s="54">
        <v>0</v>
      </c>
      <c r="I21" s="55" t="str">
        <f>IF(H21=J21,"△",IF(H21&gt;J21,"◎","●"))</f>
        <v>●</v>
      </c>
      <c r="J21" s="56">
        <v>5</v>
      </c>
      <c r="K21" s="54">
        <v>5</v>
      </c>
      <c r="L21" s="55" t="str">
        <f>IF(K21=M21,"△",IF(K21&gt;M21,"◎","●"))</f>
        <v>◎</v>
      </c>
      <c r="M21" s="56">
        <v>1</v>
      </c>
      <c r="N21" s="54"/>
      <c r="O21" s="55" t="str">
        <f>IF(N21=P21,"△",IF(N21&gt;P21,"◎","●"))</f>
        <v>△</v>
      </c>
      <c r="P21" s="56"/>
      <c r="Q21" s="108">
        <v>1</v>
      </c>
      <c r="R21" s="108">
        <v>0</v>
      </c>
      <c r="S21" s="108">
        <v>1</v>
      </c>
      <c r="T21" s="108">
        <f>Q21*3+R21</f>
        <v>3</v>
      </c>
      <c r="U21" s="108">
        <f>H21+K21+N21</f>
        <v>5</v>
      </c>
      <c r="V21" s="108">
        <f>J21+M21+P21</f>
        <v>6</v>
      </c>
      <c r="W21" s="109">
        <f>U21-V21</f>
        <v>-1</v>
      </c>
      <c r="X21" s="57">
        <v>2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15" customFormat="1" ht="18" customHeight="1">
      <c r="A22" s="107"/>
      <c r="B22" s="73" t="s">
        <v>9</v>
      </c>
      <c r="C22" s="74">
        <v>2</v>
      </c>
      <c r="D22" s="102" t="s">
        <v>104</v>
      </c>
      <c r="E22" s="60">
        <f>J21</f>
        <v>5</v>
      </c>
      <c r="F22" s="55" t="str">
        <f>IF(E22=G22,"△",IF(E22&gt;G22,"◎","●"))</f>
        <v>◎</v>
      </c>
      <c r="G22" s="56">
        <f>H21</f>
        <v>0</v>
      </c>
      <c r="H22" s="309"/>
      <c r="I22" s="307"/>
      <c r="J22" s="308"/>
      <c r="K22" s="54">
        <v>3</v>
      </c>
      <c r="L22" s="55" t="str">
        <f>IF(K22=M22,"△",IF(K22&gt;M22,"◎","●"))</f>
        <v>◎</v>
      </c>
      <c r="M22" s="56">
        <v>1</v>
      </c>
      <c r="N22" s="54"/>
      <c r="O22" s="55" t="str">
        <f>IF(N22=P22,"△",IF(N22&gt;P22,"◎","●"))</f>
        <v>△</v>
      </c>
      <c r="P22" s="56"/>
      <c r="Q22" s="108">
        <v>2</v>
      </c>
      <c r="R22" s="108">
        <v>0</v>
      </c>
      <c r="S22" s="108">
        <v>0</v>
      </c>
      <c r="T22" s="108">
        <f>Q22*3+R22</f>
        <v>6</v>
      </c>
      <c r="U22" s="108">
        <f>E22+K22+N22</f>
        <v>8</v>
      </c>
      <c r="V22" s="108">
        <f>G22+M22+P22</f>
        <v>1</v>
      </c>
      <c r="W22" s="109">
        <f>U22-V22</f>
        <v>7</v>
      </c>
      <c r="X22" s="57">
        <v>1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15" customFormat="1" ht="18" customHeight="1">
      <c r="A23" s="107"/>
      <c r="B23" s="73" t="s">
        <v>10</v>
      </c>
      <c r="C23" s="74">
        <v>3</v>
      </c>
      <c r="D23" s="133" t="s">
        <v>105</v>
      </c>
      <c r="E23" s="60">
        <f>M21</f>
        <v>1</v>
      </c>
      <c r="F23" s="55" t="str">
        <f>IF(E23=G23,"△",IF(E23&gt;G23,"◎","●"))</f>
        <v>●</v>
      </c>
      <c r="G23" s="56">
        <f>K21</f>
        <v>5</v>
      </c>
      <c r="H23" s="54">
        <f>M22</f>
        <v>1</v>
      </c>
      <c r="I23" s="55" t="str">
        <f>IF(H23=J23,"△",IF(H23&gt;J23,"◎","●"))</f>
        <v>●</v>
      </c>
      <c r="J23" s="56">
        <f>K22</f>
        <v>3</v>
      </c>
      <c r="K23" s="309"/>
      <c r="L23" s="307"/>
      <c r="M23" s="308"/>
      <c r="N23" s="54"/>
      <c r="O23" s="55" t="str">
        <f>IF(N23=P23,"△",IF(N23&gt;P23,"◎","●"))</f>
        <v>△</v>
      </c>
      <c r="P23" s="56"/>
      <c r="Q23" s="108">
        <v>0</v>
      </c>
      <c r="R23" s="108">
        <v>0</v>
      </c>
      <c r="S23" s="108">
        <v>2</v>
      </c>
      <c r="T23" s="108">
        <f>Q23*3+R23</f>
        <v>0</v>
      </c>
      <c r="U23" s="108">
        <f>E23+H23+N23</f>
        <v>2</v>
      </c>
      <c r="V23" s="108">
        <f>G23+J23+P23</f>
        <v>8</v>
      </c>
      <c r="W23" s="109">
        <f>U23-V23</f>
        <v>-6</v>
      </c>
      <c r="X23" s="57">
        <v>3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15" customFormat="1" ht="1.5" customHeight="1" thickBot="1">
      <c r="A24" s="107"/>
      <c r="B24" s="75" t="s">
        <v>11</v>
      </c>
      <c r="C24" s="76">
        <v>4</v>
      </c>
      <c r="D24" s="103"/>
      <c r="E24" s="112">
        <f>P21</f>
        <v>0</v>
      </c>
      <c r="F24" s="63" t="str">
        <f>IF(E24=G24,"△",IF(E24&gt;G24,"◎","●"))</f>
        <v>△</v>
      </c>
      <c r="G24" s="64">
        <f>N21</f>
        <v>0</v>
      </c>
      <c r="H24" s="65">
        <f>P22</f>
        <v>0</v>
      </c>
      <c r="I24" s="63" t="str">
        <f>IF(H24=J24,"△",IF(H24&gt;J24,"◎","●"))</f>
        <v>△</v>
      </c>
      <c r="J24" s="64">
        <f>N22</f>
        <v>0</v>
      </c>
      <c r="K24" s="65">
        <f>P23</f>
        <v>0</v>
      </c>
      <c r="L24" s="63" t="str">
        <f>IF(K24=M24,"△",IF(K24&gt;M24,"◎","●"))</f>
        <v>△</v>
      </c>
      <c r="M24" s="64">
        <f>N23</f>
        <v>0</v>
      </c>
      <c r="N24" s="303"/>
      <c r="O24" s="304"/>
      <c r="P24" s="305"/>
      <c r="Q24" s="110"/>
      <c r="R24" s="110"/>
      <c r="S24" s="110"/>
      <c r="T24" s="110">
        <f>Q24*3+R24</f>
        <v>0</v>
      </c>
      <c r="U24" s="110">
        <f>E24+H24+K24</f>
        <v>0</v>
      </c>
      <c r="V24" s="110">
        <f>G24+J24+M24</f>
        <v>0</v>
      </c>
      <c r="W24" s="111">
        <f>U24-V24</f>
        <v>0</v>
      </c>
      <c r="X24" s="66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8" customFormat="1" ht="18" customHeight="1" thickBot="1">
      <c r="A25" s="106"/>
      <c r="B25" s="23"/>
      <c r="C25" s="24"/>
      <c r="D25" s="11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  <c r="X25" s="2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8" customFormat="1" ht="18" customHeight="1" thickBot="1">
      <c r="A26" s="106"/>
      <c r="B26" s="310" t="s">
        <v>37</v>
      </c>
      <c r="C26" s="311"/>
      <c r="D26" s="312"/>
      <c r="E26" s="314" t="str">
        <f>D27</f>
        <v>鷹の子SC</v>
      </c>
      <c r="F26" s="315"/>
      <c r="G26" s="316"/>
      <c r="H26" s="313" t="str">
        <f>D28</f>
        <v>落一小ドリームス</v>
      </c>
      <c r="I26" s="313"/>
      <c r="J26" s="313"/>
      <c r="K26" s="313" t="str">
        <f>D29</f>
        <v>月光原SC</v>
      </c>
      <c r="L26" s="313"/>
      <c r="M26" s="313"/>
      <c r="N26" s="313" t="str">
        <f>D30</f>
        <v>五本木FC</v>
      </c>
      <c r="O26" s="313"/>
      <c r="P26" s="313"/>
      <c r="Q26" s="130" t="s">
        <v>0</v>
      </c>
      <c r="R26" s="130" t="s">
        <v>1</v>
      </c>
      <c r="S26" s="130" t="s">
        <v>2</v>
      </c>
      <c r="T26" s="130" t="s">
        <v>3</v>
      </c>
      <c r="U26" s="130" t="s">
        <v>4</v>
      </c>
      <c r="V26" s="130" t="s">
        <v>5</v>
      </c>
      <c r="W26" s="131" t="s">
        <v>6</v>
      </c>
      <c r="X26" s="132" t="s">
        <v>7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15" customFormat="1" ht="18" customHeight="1">
      <c r="A27" s="107"/>
      <c r="B27" s="77" t="s">
        <v>30</v>
      </c>
      <c r="C27" s="78">
        <v>1</v>
      </c>
      <c r="D27" s="101" t="s">
        <v>106</v>
      </c>
      <c r="E27" s="306"/>
      <c r="F27" s="307"/>
      <c r="G27" s="308"/>
      <c r="H27" s="54">
        <v>10</v>
      </c>
      <c r="I27" s="55" t="str">
        <f>IF(H27=J27,"△",IF(H27&gt;J27,"◎","●"))</f>
        <v>◎</v>
      </c>
      <c r="J27" s="56">
        <v>0</v>
      </c>
      <c r="K27" s="54">
        <v>2</v>
      </c>
      <c r="L27" s="55" t="str">
        <f>IF(K27=M27,"△",IF(K27&gt;M27,"◎","●"))</f>
        <v>◎</v>
      </c>
      <c r="M27" s="56">
        <v>0</v>
      </c>
      <c r="N27" s="54">
        <v>0</v>
      </c>
      <c r="O27" s="55" t="str">
        <f>IF(N27=P27,"△",IF(N27&gt;P27,"◎","●"))</f>
        <v>△</v>
      </c>
      <c r="P27" s="56">
        <v>0</v>
      </c>
      <c r="Q27" s="108">
        <v>2</v>
      </c>
      <c r="R27" s="108">
        <v>1</v>
      </c>
      <c r="S27" s="108">
        <v>0</v>
      </c>
      <c r="T27" s="108">
        <v>7</v>
      </c>
      <c r="U27" s="108">
        <f>H27+K27+N27</f>
        <v>12</v>
      </c>
      <c r="V27" s="108">
        <f>J27+M27+P27</f>
        <v>0</v>
      </c>
      <c r="W27" s="109">
        <f>U27-V27</f>
        <v>12</v>
      </c>
      <c r="X27" s="57">
        <v>1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15" customFormat="1" ht="18" customHeight="1">
      <c r="A28" s="107"/>
      <c r="B28" s="79" t="s">
        <v>12</v>
      </c>
      <c r="C28" s="80">
        <v>2</v>
      </c>
      <c r="D28" s="102" t="s">
        <v>107</v>
      </c>
      <c r="E28" s="60">
        <f>J27</f>
        <v>0</v>
      </c>
      <c r="F28" s="55" t="str">
        <f>IF(E28=G28,"△",IF(E28&gt;G28,"◎","●"))</f>
        <v>●</v>
      </c>
      <c r="G28" s="56">
        <f>H27</f>
        <v>10</v>
      </c>
      <c r="H28" s="309"/>
      <c r="I28" s="307"/>
      <c r="J28" s="308"/>
      <c r="K28" s="54">
        <v>1</v>
      </c>
      <c r="L28" s="55" t="str">
        <f>IF(K28=M28,"△",IF(K28&gt;M28,"◎","●"))</f>
        <v>△</v>
      </c>
      <c r="M28" s="56">
        <v>1</v>
      </c>
      <c r="N28" s="54">
        <v>0</v>
      </c>
      <c r="O28" s="55" t="str">
        <f>IF(N28=P28,"△",IF(N28&gt;P28,"◎","●"))</f>
        <v>●</v>
      </c>
      <c r="P28" s="56">
        <v>5</v>
      </c>
      <c r="Q28" s="108">
        <v>0</v>
      </c>
      <c r="R28" s="108">
        <v>1</v>
      </c>
      <c r="S28" s="108">
        <v>2</v>
      </c>
      <c r="T28" s="108">
        <f>Q28*3+R28</f>
        <v>1</v>
      </c>
      <c r="U28" s="108">
        <f>E28+K28+N28</f>
        <v>1</v>
      </c>
      <c r="V28" s="108">
        <f>G28+M28+P28</f>
        <v>16</v>
      </c>
      <c r="W28" s="109">
        <f>U28-V28</f>
        <v>-15</v>
      </c>
      <c r="X28" s="57">
        <v>4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15" customFormat="1" ht="18" customHeight="1">
      <c r="A29" s="107"/>
      <c r="B29" s="79" t="s">
        <v>13</v>
      </c>
      <c r="C29" s="80">
        <v>3</v>
      </c>
      <c r="D29" s="102" t="s">
        <v>108</v>
      </c>
      <c r="E29" s="60">
        <f>M27</f>
        <v>0</v>
      </c>
      <c r="F29" s="55" t="str">
        <f>IF(E29=G29,"△",IF(E29&gt;G29,"◎","●"))</f>
        <v>●</v>
      </c>
      <c r="G29" s="56">
        <f>K27</f>
        <v>2</v>
      </c>
      <c r="H29" s="54">
        <f>M28</f>
        <v>1</v>
      </c>
      <c r="I29" s="55" t="str">
        <f>IF(H29=J29,"△",IF(H29&gt;J29,"◎","●"))</f>
        <v>△</v>
      </c>
      <c r="J29" s="56">
        <f>K28</f>
        <v>1</v>
      </c>
      <c r="K29" s="309"/>
      <c r="L29" s="307"/>
      <c r="M29" s="308"/>
      <c r="N29" s="54">
        <v>0</v>
      </c>
      <c r="O29" s="55" t="str">
        <f>IF(N29=P29,"△",IF(N29&gt;P29,"◎","●"))</f>
        <v>●</v>
      </c>
      <c r="P29" s="56">
        <v>3</v>
      </c>
      <c r="Q29" s="108">
        <v>0</v>
      </c>
      <c r="R29" s="108">
        <v>1</v>
      </c>
      <c r="S29" s="108">
        <v>2</v>
      </c>
      <c r="T29" s="108">
        <f>Q29*3+R29</f>
        <v>1</v>
      </c>
      <c r="U29" s="108">
        <f>E29+H29+N29</f>
        <v>1</v>
      </c>
      <c r="V29" s="108">
        <f>G29+J29+P29</f>
        <v>6</v>
      </c>
      <c r="W29" s="109">
        <f>U29-V29</f>
        <v>-5</v>
      </c>
      <c r="X29" s="57">
        <v>3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5" customFormat="1" ht="18" customHeight="1" thickBot="1">
      <c r="A30" s="107"/>
      <c r="B30" s="81" t="s">
        <v>14</v>
      </c>
      <c r="C30" s="82">
        <v>4</v>
      </c>
      <c r="D30" s="104" t="s">
        <v>109</v>
      </c>
      <c r="E30" s="112">
        <f>P27</f>
        <v>0</v>
      </c>
      <c r="F30" s="63" t="str">
        <f>IF(E30=G30,"△",IF(E30&gt;G30,"◎","●"))</f>
        <v>△</v>
      </c>
      <c r="G30" s="64">
        <f>N27</f>
        <v>0</v>
      </c>
      <c r="H30" s="65">
        <f>P28</f>
        <v>5</v>
      </c>
      <c r="I30" s="63" t="str">
        <f>IF(H30=J30,"△",IF(H30&gt;J30,"◎","●"))</f>
        <v>◎</v>
      </c>
      <c r="J30" s="64">
        <f>N28</f>
        <v>0</v>
      </c>
      <c r="K30" s="65">
        <f>P29</f>
        <v>3</v>
      </c>
      <c r="L30" s="63" t="str">
        <f>IF(K30=M30,"△",IF(K30&gt;M30,"◎","●"))</f>
        <v>◎</v>
      </c>
      <c r="M30" s="64">
        <f>N29</f>
        <v>0</v>
      </c>
      <c r="N30" s="303"/>
      <c r="O30" s="304"/>
      <c r="P30" s="305"/>
      <c r="Q30" s="110">
        <v>2</v>
      </c>
      <c r="R30" s="110">
        <v>1</v>
      </c>
      <c r="S30" s="110">
        <v>0</v>
      </c>
      <c r="T30" s="110">
        <v>7</v>
      </c>
      <c r="U30" s="110">
        <f>E30+H30+K30</f>
        <v>8</v>
      </c>
      <c r="V30" s="110">
        <f>G30+J30+M30</f>
        <v>0</v>
      </c>
      <c r="W30" s="111">
        <f>U30-V30</f>
        <v>8</v>
      </c>
      <c r="X30" s="66">
        <v>2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8" customFormat="1" ht="18" customHeight="1" thickBot="1">
      <c r="A31" s="106"/>
      <c r="B31" s="25"/>
      <c r="C31" s="26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20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8" customFormat="1" ht="18" customHeight="1" thickBot="1">
      <c r="A32" s="106"/>
      <c r="B32" s="310" t="s">
        <v>38</v>
      </c>
      <c r="C32" s="311"/>
      <c r="D32" s="312"/>
      <c r="E32" s="314" t="str">
        <f>D33</f>
        <v>F Cとんぼ</v>
      </c>
      <c r="F32" s="315"/>
      <c r="G32" s="316"/>
      <c r="H32" s="313" t="str">
        <f>D34</f>
        <v>S　D　S　C</v>
      </c>
      <c r="I32" s="313"/>
      <c r="J32" s="313"/>
      <c r="K32" s="313" t="str">
        <f>D35</f>
        <v>烏森SC</v>
      </c>
      <c r="L32" s="313"/>
      <c r="M32" s="313"/>
      <c r="N32" s="313">
        <f>D36</f>
        <v>0</v>
      </c>
      <c r="O32" s="313"/>
      <c r="P32" s="313"/>
      <c r="Q32" s="130" t="s">
        <v>0</v>
      </c>
      <c r="R32" s="130" t="s">
        <v>1</v>
      </c>
      <c r="S32" s="130" t="s">
        <v>2</v>
      </c>
      <c r="T32" s="130" t="s">
        <v>3</v>
      </c>
      <c r="U32" s="130" t="s">
        <v>4</v>
      </c>
      <c r="V32" s="130" t="s">
        <v>5</v>
      </c>
      <c r="W32" s="131" t="s">
        <v>6</v>
      </c>
      <c r="X32" s="132" t="s">
        <v>7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5" customFormat="1" ht="18" customHeight="1">
      <c r="A33" s="107" t="s">
        <v>79</v>
      </c>
      <c r="B33" s="83" t="s">
        <v>27</v>
      </c>
      <c r="C33" s="84">
        <v>1</v>
      </c>
      <c r="D33" s="113" t="s">
        <v>89</v>
      </c>
      <c r="E33" s="306"/>
      <c r="F33" s="307"/>
      <c r="G33" s="308"/>
      <c r="H33" s="54">
        <v>5</v>
      </c>
      <c r="I33" s="55" t="str">
        <f>IF(H33=J33,"△",IF(H33&gt;J33,"◎","●"))</f>
        <v>◎</v>
      </c>
      <c r="J33" s="56">
        <v>0</v>
      </c>
      <c r="K33" s="54">
        <v>4</v>
      </c>
      <c r="L33" s="55" t="str">
        <f>IF(K33=M33,"△",IF(K33&gt;M33,"◎","●"))</f>
        <v>◎</v>
      </c>
      <c r="M33" s="56">
        <v>0</v>
      </c>
      <c r="N33" s="54"/>
      <c r="O33" s="55" t="str">
        <f>IF(N33=P33,"△",IF(N33&gt;P33,"◎","●"))</f>
        <v>△</v>
      </c>
      <c r="P33" s="56"/>
      <c r="Q33" s="108">
        <v>2</v>
      </c>
      <c r="R33" s="108">
        <v>0</v>
      </c>
      <c r="S33" s="108">
        <v>0</v>
      </c>
      <c r="T33" s="108">
        <f>Q33*3+R33</f>
        <v>6</v>
      </c>
      <c r="U33" s="108">
        <f>H33+K33+N33</f>
        <v>9</v>
      </c>
      <c r="V33" s="108">
        <f>J33+M33+P33</f>
        <v>0</v>
      </c>
      <c r="W33" s="109">
        <f>U33-V33</f>
        <v>9</v>
      </c>
      <c r="X33" s="57">
        <v>1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5" customFormat="1" ht="18" customHeight="1">
      <c r="A34" s="107"/>
      <c r="B34" s="85" t="s">
        <v>15</v>
      </c>
      <c r="C34" s="86">
        <v>2</v>
      </c>
      <c r="D34" s="102" t="s">
        <v>194</v>
      </c>
      <c r="E34" s="60">
        <f>J33</f>
        <v>0</v>
      </c>
      <c r="F34" s="55" t="str">
        <f>IF(E34=G34,"△",IF(E34&gt;G34,"◎","●"))</f>
        <v>●</v>
      </c>
      <c r="G34" s="56">
        <f>H33</f>
        <v>5</v>
      </c>
      <c r="H34" s="309"/>
      <c r="I34" s="307"/>
      <c r="J34" s="308"/>
      <c r="K34" s="54">
        <v>1</v>
      </c>
      <c r="L34" s="55" t="str">
        <f>IF(K34=M34,"△",IF(K34&gt;M34,"◎","●"))</f>
        <v>●</v>
      </c>
      <c r="M34" s="56">
        <v>5</v>
      </c>
      <c r="N34" s="54"/>
      <c r="O34" s="55" t="str">
        <f>IF(N34=P34,"△",IF(N34&gt;P34,"◎","●"))</f>
        <v>△</v>
      </c>
      <c r="P34" s="56"/>
      <c r="Q34" s="108">
        <v>0</v>
      </c>
      <c r="R34" s="108">
        <v>0</v>
      </c>
      <c r="S34" s="108">
        <v>2</v>
      </c>
      <c r="T34" s="108">
        <f>Q34*3+R34</f>
        <v>0</v>
      </c>
      <c r="U34" s="108">
        <f>E34+K34+N34</f>
        <v>1</v>
      </c>
      <c r="V34" s="108">
        <f>G34+M34+P34</f>
        <v>10</v>
      </c>
      <c r="W34" s="109">
        <f>U34-V34</f>
        <v>-9</v>
      </c>
      <c r="X34" s="57">
        <v>3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5" customFormat="1" ht="18" customHeight="1">
      <c r="A35" s="107"/>
      <c r="B35" s="85" t="s">
        <v>15</v>
      </c>
      <c r="C35" s="86">
        <v>3</v>
      </c>
      <c r="D35" s="102" t="s">
        <v>110</v>
      </c>
      <c r="E35" s="60">
        <f>M33</f>
        <v>0</v>
      </c>
      <c r="F35" s="55" t="str">
        <f>IF(E35=G35,"△",IF(E35&gt;G35,"◎","●"))</f>
        <v>●</v>
      </c>
      <c r="G35" s="56">
        <f>K33</f>
        <v>4</v>
      </c>
      <c r="H35" s="54">
        <f>M34</f>
        <v>5</v>
      </c>
      <c r="I35" s="55" t="str">
        <f>IF(H35=J35,"△",IF(H35&gt;J35,"◎","●"))</f>
        <v>◎</v>
      </c>
      <c r="J35" s="56">
        <f>K34</f>
        <v>1</v>
      </c>
      <c r="K35" s="309"/>
      <c r="L35" s="307"/>
      <c r="M35" s="308"/>
      <c r="N35" s="54"/>
      <c r="O35" s="55" t="str">
        <f>IF(N35=P35,"△",IF(N35&gt;P35,"◎","●"))</f>
        <v>△</v>
      </c>
      <c r="P35" s="56"/>
      <c r="Q35" s="108">
        <v>1</v>
      </c>
      <c r="R35" s="108">
        <v>0</v>
      </c>
      <c r="S35" s="108">
        <v>1</v>
      </c>
      <c r="T35" s="108">
        <f>Q35*3+R35</f>
        <v>3</v>
      </c>
      <c r="U35" s="108">
        <f>E35+H35+N35</f>
        <v>5</v>
      </c>
      <c r="V35" s="108">
        <f>G35+J35+P35</f>
        <v>5</v>
      </c>
      <c r="W35" s="109">
        <f>U35-V35</f>
        <v>0</v>
      </c>
      <c r="X35" s="57">
        <v>2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5" customFormat="1" ht="0.75" customHeight="1" thickBot="1">
      <c r="A36" s="107"/>
      <c r="B36" s="87" t="s">
        <v>16</v>
      </c>
      <c r="C36" s="88">
        <v>4</v>
      </c>
      <c r="D36" s="103"/>
      <c r="E36" s="112">
        <f>P33</f>
        <v>0</v>
      </c>
      <c r="F36" s="63" t="str">
        <f>IF(E36=G36,"△",IF(E36&gt;G36,"◎","●"))</f>
        <v>△</v>
      </c>
      <c r="G36" s="64">
        <f>N33</f>
        <v>0</v>
      </c>
      <c r="H36" s="65">
        <f>P34</f>
        <v>0</v>
      </c>
      <c r="I36" s="63" t="str">
        <f>IF(H36=J36,"△",IF(H36&gt;J36,"◎","●"))</f>
        <v>△</v>
      </c>
      <c r="J36" s="64">
        <f>N34</f>
        <v>0</v>
      </c>
      <c r="K36" s="65">
        <f>P35</f>
        <v>0</v>
      </c>
      <c r="L36" s="63" t="str">
        <f>IF(K36=M36,"△",IF(K36&gt;M36,"◎","●"))</f>
        <v>△</v>
      </c>
      <c r="M36" s="64">
        <f>N35</f>
        <v>0</v>
      </c>
      <c r="N36" s="303"/>
      <c r="O36" s="304"/>
      <c r="P36" s="305"/>
      <c r="Q36" s="110"/>
      <c r="R36" s="110"/>
      <c r="S36" s="110"/>
      <c r="T36" s="110">
        <f>Q36*3+R36</f>
        <v>0</v>
      </c>
      <c r="U36" s="110">
        <f>E36+H36+K36</f>
        <v>0</v>
      </c>
      <c r="V36" s="110">
        <f>G36+J36+M36</f>
        <v>0</v>
      </c>
      <c r="W36" s="111">
        <f>U36-V36</f>
        <v>0</v>
      </c>
      <c r="X36" s="6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8" customFormat="1" ht="18" customHeight="1" thickBot="1">
      <c r="A37" s="106"/>
      <c r="B37" s="27"/>
      <c r="C37" s="28"/>
      <c r="D37" s="11"/>
      <c r="E37" s="29"/>
      <c r="F37" s="7"/>
      <c r="G37" s="7"/>
      <c r="J37" s="7"/>
      <c r="K37" s="7"/>
      <c r="N37" s="7"/>
      <c r="O37" s="7"/>
      <c r="X37" s="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8" customFormat="1" ht="18" customHeight="1" thickBot="1">
      <c r="A38" s="106"/>
      <c r="B38" s="310" t="s">
        <v>39</v>
      </c>
      <c r="C38" s="311"/>
      <c r="D38" s="312"/>
      <c r="E38" s="314" t="str">
        <f>D39</f>
        <v>渋谷東部ＪＦＣ</v>
      </c>
      <c r="F38" s="315"/>
      <c r="G38" s="316"/>
      <c r="H38" s="313" t="str">
        <f>D40</f>
        <v>大岡山FC</v>
      </c>
      <c r="I38" s="313"/>
      <c r="J38" s="313"/>
      <c r="K38" s="313" t="str">
        <f>D41</f>
        <v>S　K　F　C</v>
      </c>
      <c r="L38" s="313"/>
      <c r="M38" s="313"/>
      <c r="N38" s="313">
        <f>D42</f>
        <v>0</v>
      </c>
      <c r="O38" s="313"/>
      <c r="P38" s="313"/>
      <c r="Q38" s="130" t="s">
        <v>0</v>
      </c>
      <c r="R38" s="130" t="s">
        <v>1</v>
      </c>
      <c r="S38" s="130" t="s">
        <v>2</v>
      </c>
      <c r="T38" s="130" t="s">
        <v>3</v>
      </c>
      <c r="U38" s="130" t="s">
        <v>4</v>
      </c>
      <c r="V38" s="130" t="s">
        <v>5</v>
      </c>
      <c r="W38" s="131" t="s">
        <v>6</v>
      </c>
      <c r="X38" s="132" t="s">
        <v>7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15" customFormat="1" ht="18" customHeight="1">
      <c r="A39" s="107" t="s">
        <v>78</v>
      </c>
      <c r="B39" s="89" t="s">
        <v>28</v>
      </c>
      <c r="C39" s="90">
        <v>1</v>
      </c>
      <c r="D39" s="113" t="s">
        <v>88</v>
      </c>
      <c r="E39" s="306"/>
      <c r="F39" s="307"/>
      <c r="G39" s="308"/>
      <c r="H39" s="54">
        <v>4</v>
      </c>
      <c r="I39" s="55" t="str">
        <f>IF(H39=J39,"△",IF(H39&gt;J39,"◎","●"))</f>
        <v>◎</v>
      </c>
      <c r="J39" s="56">
        <v>1</v>
      </c>
      <c r="K39" s="54">
        <v>1</v>
      </c>
      <c r="L39" s="55" t="str">
        <f>IF(K39=M39,"△",IF(K39&gt;M39,"◎","●"))</f>
        <v>◎</v>
      </c>
      <c r="M39" s="56">
        <v>0</v>
      </c>
      <c r="N39" s="54"/>
      <c r="O39" s="55" t="str">
        <f>IF(N39=P39,"△",IF(N39&gt;P39,"◎","●"))</f>
        <v>△</v>
      </c>
      <c r="P39" s="56"/>
      <c r="Q39" s="108">
        <v>2</v>
      </c>
      <c r="R39" s="108">
        <v>0</v>
      </c>
      <c r="S39" s="108">
        <v>0</v>
      </c>
      <c r="T39" s="108">
        <f>Q39*3+R39</f>
        <v>6</v>
      </c>
      <c r="U39" s="108">
        <f>H39+K39+N39</f>
        <v>5</v>
      </c>
      <c r="V39" s="108">
        <f>J39+M39+P39</f>
        <v>1</v>
      </c>
      <c r="W39" s="109">
        <f>U39-V39</f>
        <v>4</v>
      </c>
      <c r="X39" s="57">
        <v>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15" customFormat="1" ht="18" customHeight="1">
      <c r="A40" s="107"/>
      <c r="B40" s="91" t="s">
        <v>17</v>
      </c>
      <c r="C40" s="92">
        <v>2</v>
      </c>
      <c r="D40" s="102" t="s">
        <v>111</v>
      </c>
      <c r="E40" s="60">
        <f>J39</f>
        <v>1</v>
      </c>
      <c r="F40" s="55" t="str">
        <f>IF(E40=G40,"△",IF(E40&gt;G40,"◎","●"))</f>
        <v>●</v>
      </c>
      <c r="G40" s="56">
        <f>H39</f>
        <v>4</v>
      </c>
      <c r="H40" s="309"/>
      <c r="I40" s="307"/>
      <c r="J40" s="308"/>
      <c r="K40" s="54">
        <v>1</v>
      </c>
      <c r="L40" s="55" t="str">
        <f>IF(K40=M40,"△",IF(K40&gt;M40,"◎","●"))</f>
        <v>●</v>
      </c>
      <c r="M40" s="56">
        <v>2</v>
      </c>
      <c r="N40" s="54"/>
      <c r="O40" s="55" t="str">
        <f>IF(N40=P40,"△",IF(N40&gt;P40,"◎","●"))</f>
        <v>△</v>
      </c>
      <c r="P40" s="56"/>
      <c r="Q40" s="108">
        <v>0</v>
      </c>
      <c r="R40" s="108">
        <v>0</v>
      </c>
      <c r="S40" s="108">
        <v>2</v>
      </c>
      <c r="T40" s="108">
        <f>Q40*3+R40</f>
        <v>0</v>
      </c>
      <c r="U40" s="108">
        <f>E40+K40+N40</f>
        <v>2</v>
      </c>
      <c r="V40" s="108">
        <f>G40+M40+P40</f>
        <v>6</v>
      </c>
      <c r="W40" s="109">
        <f>U40-V40</f>
        <v>-4</v>
      </c>
      <c r="X40" s="57">
        <v>3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5" customFormat="1" ht="18" customHeight="1">
      <c r="A41" s="107"/>
      <c r="B41" s="91" t="s">
        <v>18</v>
      </c>
      <c r="C41" s="92">
        <v>3</v>
      </c>
      <c r="D41" s="102" t="s">
        <v>112</v>
      </c>
      <c r="E41" s="60">
        <f>M39</f>
        <v>0</v>
      </c>
      <c r="F41" s="55" t="str">
        <f>IF(E41=G41,"△",IF(E41&gt;G41,"◎","●"))</f>
        <v>●</v>
      </c>
      <c r="G41" s="56">
        <f>K39</f>
        <v>1</v>
      </c>
      <c r="H41" s="54">
        <f>M40</f>
        <v>2</v>
      </c>
      <c r="I41" s="55" t="str">
        <f>IF(H41=J41,"△",IF(H41&gt;J41,"◎","●"))</f>
        <v>◎</v>
      </c>
      <c r="J41" s="56">
        <f>K40</f>
        <v>1</v>
      </c>
      <c r="K41" s="309"/>
      <c r="L41" s="307"/>
      <c r="M41" s="308"/>
      <c r="N41" s="54"/>
      <c r="O41" s="55" t="str">
        <f>IF(N41=P41,"△",IF(N41&gt;P41,"◎","●"))</f>
        <v>△</v>
      </c>
      <c r="P41" s="56"/>
      <c r="Q41" s="108">
        <v>1</v>
      </c>
      <c r="R41" s="108">
        <v>0</v>
      </c>
      <c r="S41" s="108">
        <v>1</v>
      </c>
      <c r="T41" s="108">
        <f>Q41*3+R41</f>
        <v>3</v>
      </c>
      <c r="U41" s="108">
        <f>E41+H41+N41</f>
        <v>2</v>
      </c>
      <c r="V41" s="108">
        <f>G41+J41+P41</f>
        <v>2</v>
      </c>
      <c r="W41" s="109">
        <f>U41-V41</f>
        <v>0</v>
      </c>
      <c r="X41" s="57">
        <v>2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5" customFormat="1" ht="1.5" customHeight="1" thickBot="1">
      <c r="A42" s="107"/>
      <c r="B42" s="93" t="s">
        <v>18</v>
      </c>
      <c r="C42" s="94">
        <v>4</v>
      </c>
      <c r="D42" s="103"/>
      <c r="E42" s="112">
        <f>P39</f>
        <v>0</v>
      </c>
      <c r="F42" s="63" t="str">
        <f>IF(E42=G42,"△",IF(E42&gt;G42,"◎","●"))</f>
        <v>△</v>
      </c>
      <c r="G42" s="64">
        <f>N39</f>
        <v>0</v>
      </c>
      <c r="H42" s="65">
        <f>P40</f>
        <v>0</v>
      </c>
      <c r="I42" s="63" t="str">
        <f>IF(H42=J42,"△",IF(H42&gt;J42,"◎","●"))</f>
        <v>△</v>
      </c>
      <c r="J42" s="64">
        <f>N40</f>
        <v>0</v>
      </c>
      <c r="K42" s="65">
        <f>P41</f>
        <v>0</v>
      </c>
      <c r="L42" s="63" t="str">
        <f>IF(K42=M42,"△",IF(K42&gt;M42,"◎","●"))</f>
        <v>△</v>
      </c>
      <c r="M42" s="64">
        <f>N41</f>
        <v>0</v>
      </c>
      <c r="N42" s="303"/>
      <c r="O42" s="304"/>
      <c r="P42" s="305"/>
      <c r="Q42" s="110"/>
      <c r="R42" s="110"/>
      <c r="S42" s="110"/>
      <c r="T42" s="110">
        <f>Q42*3+R42</f>
        <v>0</v>
      </c>
      <c r="U42" s="110">
        <f>E42+H42+K42</f>
        <v>0</v>
      </c>
      <c r="V42" s="110">
        <f>G42+J42+M42</f>
        <v>0</v>
      </c>
      <c r="W42" s="111">
        <f>U42-V42</f>
        <v>0</v>
      </c>
      <c r="X42" s="6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8" customFormat="1" ht="18" customHeight="1" thickBot="1">
      <c r="A43" s="106"/>
      <c r="B43" s="30"/>
      <c r="C43" s="31"/>
      <c r="D43" s="11"/>
      <c r="F43" s="7"/>
      <c r="G43" s="7"/>
      <c r="J43" s="7"/>
      <c r="K43" s="7"/>
      <c r="N43" s="7"/>
      <c r="O43" s="7"/>
      <c r="X43" s="7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8" customFormat="1" ht="18" customHeight="1" thickBot="1">
      <c r="A44" s="106"/>
      <c r="B44" s="310" t="s">
        <v>40</v>
      </c>
      <c r="C44" s="311"/>
      <c r="D44" s="312"/>
      <c r="E44" s="314" t="str">
        <f>D45</f>
        <v>FCグラスルーツ</v>
      </c>
      <c r="F44" s="315"/>
      <c r="G44" s="316"/>
      <c r="H44" s="313" t="str">
        <f>D46</f>
        <v>FC落合</v>
      </c>
      <c r="I44" s="313"/>
      <c r="J44" s="313"/>
      <c r="K44" s="313" t="str">
        <f>D47</f>
        <v>SCシクス</v>
      </c>
      <c r="L44" s="313"/>
      <c r="M44" s="313"/>
      <c r="N44" s="313" t="str">
        <f>D48</f>
        <v>上目黒FC</v>
      </c>
      <c r="O44" s="313"/>
      <c r="P44" s="313"/>
      <c r="Q44" s="130" t="s">
        <v>0</v>
      </c>
      <c r="R44" s="130" t="s">
        <v>1</v>
      </c>
      <c r="S44" s="130" t="s">
        <v>2</v>
      </c>
      <c r="T44" s="130" t="s">
        <v>3</v>
      </c>
      <c r="U44" s="130" t="s">
        <v>4</v>
      </c>
      <c r="V44" s="130" t="s">
        <v>5</v>
      </c>
      <c r="W44" s="131" t="s">
        <v>6</v>
      </c>
      <c r="X44" s="132" t="s">
        <v>7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15" customFormat="1" ht="18" customHeight="1">
      <c r="A45" s="107"/>
      <c r="B45" s="95" t="s">
        <v>20</v>
      </c>
      <c r="C45" s="96">
        <v>1</v>
      </c>
      <c r="D45" s="101" t="s">
        <v>113</v>
      </c>
      <c r="E45" s="306"/>
      <c r="F45" s="307"/>
      <c r="G45" s="308"/>
      <c r="H45" s="54">
        <v>2</v>
      </c>
      <c r="I45" s="55" t="str">
        <f>IF(H45=J45,"△",IF(H45&gt;J45,"◎","●"))</f>
        <v>△</v>
      </c>
      <c r="J45" s="56">
        <v>2</v>
      </c>
      <c r="K45" s="54">
        <v>0</v>
      </c>
      <c r="L45" s="55" t="str">
        <f>IF(K45=M45,"△",IF(K45&gt;M45,"◎","●"))</f>
        <v>●</v>
      </c>
      <c r="M45" s="56">
        <v>8</v>
      </c>
      <c r="N45" s="54">
        <v>1</v>
      </c>
      <c r="O45" s="55" t="s">
        <v>244</v>
      </c>
      <c r="P45" s="56">
        <v>6</v>
      </c>
      <c r="Q45" s="108">
        <v>0</v>
      </c>
      <c r="R45" s="108">
        <v>1</v>
      </c>
      <c r="S45" s="108">
        <v>2</v>
      </c>
      <c r="T45" s="108">
        <f>Q45*3+R45</f>
        <v>1</v>
      </c>
      <c r="U45" s="108">
        <f>H45+K45+N45</f>
        <v>3</v>
      </c>
      <c r="V45" s="108">
        <f>J45+M45+P45</f>
        <v>16</v>
      </c>
      <c r="W45" s="109">
        <f>U45-V45</f>
        <v>-13</v>
      </c>
      <c r="X45" s="57">
        <v>4</v>
      </c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15" customFormat="1" ht="18" customHeight="1">
      <c r="A46" s="107"/>
      <c r="B46" s="97" t="s">
        <v>20</v>
      </c>
      <c r="C46" s="98">
        <v>2</v>
      </c>
      <c r="D46" s="102" t="s">
        <v>114</v>
      </c>
      <c r="E46" s="60">
        <f>J45</f>
        <v>2</v>
      </c>
      <c r="F46" s="55" t="str">
        <f>IF(E46=G46,"△",IF(E46&gt;G46,"◎","●"))</f>
        <v>△</v>
      </c>
      <c r="G46" s="56">
        <f>H45</f>
        <v>2</v>
      </c>
      <c r="H46" s="309"/>
      <c r="I46" s="307"/>
      <c r="J46" s="308"/>
      <c r="K46" s="54">
        <v>0</v>
      </c>
      <c r="L46" s="55" t="str">
        <f>IF(K46=M46,"△",IF(K46&gt;M46,"◎","●"))</f>
        <v>●</v>
      </c>
      <c r="M46" s="56">
        <v>2</v>
      </c>
      <c r="N46" s="54">
        <v>1</v>
      </c>
      <c r="O46" s="55" t="s">
        <v>245</v>
      </c>
      <c r="P46" s="56">
        <v>1</v>
      </c>
      <c r="Q46" s="108">
        <v>0</v>
      </c>
      <c r="R46" s="108">
        <v>2</v>
      </c>
      <c r="S46" s="108">
        <v>1</v>
      </c>
      <c r="T46" s="108">
        <v>2</v>
      </c>
      <c r="U46" s="108">
        <f>E46+K46+N46</f>
        <v>3</v>
      </c>
      <c r="V46" s="108">
        <f>G46+M46+P46</f>
        <v>5</v>
      </c>
      <c r="W46" s="109">
        <f>U46-V46</f>
        <v>-2</v>
      </c>
      <c r="X46" s="57">
        <v>3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15" customFormat="1" ht="18" customHeight="1">
      <c r="A47" s="107"/>
      <c r="B47" s="97" t="s">
        <v>19</v>
      </c>
      <c r="C47" s="98">
        <v>3</v>
      </c>
      <c r="D47" s="102" t="s">
        <v>115</v>
      </c>
      <c r="E47" s="60">
        <f>M45</f>
        <v>8</v>
      </c>
      <c r="F47" s="55" t="str">
        <f>IF(E47=G47,"△",IF(E47&gt;G47,"◎","●"))</f>
        <v>◎</v>
      </c>
      <c r="G47" s="56">
        <f>K45</f>
        <v>0</v>
      </c>
      <c r="H47" s="54">
        <f>M46</f>
        <v>2</v>
      </c>
      <c r="I47" s="55" t="str">
        <f>IF(H47=J47,"△",IF(H47&gt;J47,"◎","●"))</f>
        <v>◎</v>
      </c>
      <c r="J47" s="56">
        <f>K46</f>
        <v>0</v>
      </c>
      <c r="K47" s="309"/>
      <c r="L47" s="307"/>
      <c r="M47" s="308"/>
      <c r="N47" s="54">
        <v>2</v>
      </c>
      <c r="O47" s="55" t="str">
        <f>IF(N47=P47,"△",IF(N47&gt;P47,"◎","●"))</f>
        <v>◎</v>
      </c>
      <c r="P47" s="56">
        <v>0</v>
      </c>
      <c r="Q47" s="108">
        <v>3</v>
      </c>
      <c r="R47" s="108">
        <v>0</v>
      </c>
      <c r="S47" s="108">
        <v>0</v>
      </c>
      <c r="T47" s="108">
        <f>Q47*3+R47</f>
        <v>9</v>
      </c>
      <c r="U47" s="108">
        <f>E47+H47+N47</f>
        <v>12</v>
      </c>
      <c r="V47" s="108">
        <f>G47+J47+P47</f>
        <v>0</v>
      </c>
      <c r="W47" s="109">
        <f>U47-V47</f>
        <v>12</v>
      </c>
      <c r="X47" s="57">
        <v>1</v>
      </c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15" customFormat="1" ht="18" customHeight="1" thickBot="1">
      <c r="A48" s="107"/>
      <c r="B48" s="99" t="s">
        <v>45</v>
      </c>
      <c r="C48" s="100">
        <v>4</v>
      </c>
      <c r="D48" s="103" t="s">
        <v>116</v>
      </c>
      <c r="E48" s="112">
        <v>6</v>
      </c>
      <c r="F48" s="63" t="str">
        <f>IF(E48=G48,"△",IF(E48&gt;G48,"◎","●"))</f>
        <v>◎</v>
      </c>
      <c r="G48" s="64">
        <v>1</v>
      </c>
      <c r="H48" s="65">
        <v>1</v>
      </c>
      <c r="I48" s="63" t="s">
        <v>246</v>
      </c>
      <c r="J48" s="64">
        <v>1</v>
      </c>
      <c r="K48" s="65">
        <f>P47</f>
        <v>0</v>
      </c>
      <c r="L48" s="63" t="str">
        <f>IF(K48=M48,"△",IF(K48&gt;M48,"◎","●"))</f>
        <v>●</v>
      </c>
      <c r="M48" s="64">
        <f>N47</f>
        <v>2</v>
      </c>
      <c r="N48" s="303"/>
      <c r="O48" s="304"/>
      <c r="P48" s="305"/>
      <c r="Q48" s="110">
        <v>1</v>
      </c>
      <c r="R48" s="110">
        <v>1</v>
      </c>
      <c r="S48" s="110">
        <v>1</v>
      </c>
      <c r="T48" s="110">
        <v>4</v>
      </c>
      <c r="U48" s="110">
        <v>7</v>
      </c>
      <c r="V48" s="110">
        <v>2</v>
      </c>
      <c r="W48" s="111">
        <v>5</v>
      </c>
      <c r="X48" s="66">
        <v>2</v>
      </c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5:18" ht="18" customHeight="1" thickBot="1">
      <c r="E49" s="32"/>
      <c r="F49" s="33"/>
      <c r="G49" s="33"/>
      <c r="H49" s="32"/>
      <c r="I49" s="32"/>
      <c r="J49" s="33"/>
      <c r="K49" s="33"/>
      <c r="L49" s="32"/>
      <c r="M49" s="32"/>
      <c r="N49" s="33"/>
      <c r="O49" s="33"/>
      <c r="P49" s="32"/>
      <c r="Q49" s="32"/>
      <c r="R49" s="32"/>
    </row>
    <row r="50" spans="1:25" ht="18" customHeight="1" thickBot="1">
      <c r="A50" s="106"/>
      <c r="B50" s="310" t="s">
        <v>46</v>
      </c>
      <c r="C50" s="311"/>
      <c r="D50" s="312"/>
      <c r="E50" s="314" t="str">
        <f>D51</f>
        <v>ヴィトーリア目黒</v>
      </c>
      <c r="F50" s="315"/>
      <c r="G50" s="316"/>
      <c r="H50" s="313" t="str">
        <f>D52</f>
        <v>渋谷セントラル</v>
      </c>
      <c r="I50" s="313"/>
      <c r="J50" s="313"/>
      <c r="K50" s="313" t="str">
        <f>D53</f>
        <v>自由が丘SC</v>
      </c>
      <c r="L50" s="313"/>
      <c r="M50" s="313"/>
      <c r="N50" s="313">
        <f>D54</f>
        <v>0</v>
      </c>
      <c r="O50" s="313"/>
      <c r="P50" s="313"/>
      <c r="Q50" s="130" t="s">
        <v>0</v>
      </c>
      <c r="R50" s="130" t="s">
        <v>1</v>
      </c>
      <c r="S50" s="130" t="s">
        <v>2</v>
      </c>
      <c r="T50" s="130" t="s">
        <v>3</v>
      </c>
      <c r="U50" s="130" t="s">
        <v>4</v>
      </c>
      <c r="V50" s="130" t="s">
        <v>5</v>
      </c>
      <c r="W50" s="131" t="s">
        <v>6</v>
      </c>
      <c r="X50" s="132" t="s">
        <v>7</v>
      </c>
      <c r="Y50" s="8"/>
    </row>
    <row r="51" spans="1:25" ht="18" customHeight="1">
      <c r="A51" s="107" t="s">
        <v>81</v>
      </c>
      <c r="B51" s="77" t="s">
        <v>47</v>
      </c>
      <c r="C51" s="78">
        <v>1</v>
      </c>
      <c r="D51" s="113" t="s">
        <v>91</v>
      </c>
      <c r="E51" s="306"/>
      <c r="F51" s="307"/>
      <c r="G51" s="308"/>
      <c r="H51" s="54">
        <v>11</v>
      </c>
      <c r="I51" s="55" t="str">
        <f>IF(H51=J51,"△",IF(H51&gt;J51,"◎","●"))</f>
        <v>◎</v>
      </c>
      <c r="J51" s="56">
        <v>0</v>
      </c>
      <c r="K51" s="54">
        <v>2</v>
      </c>
      <c r="L51" s="55" t="str">
        <f>IF(K51=M51,"△",IF(K51&gt;M51,"◎","●"))</f>
        <v>◎</v>
      </c>
      <c r="M51" s="56">
        <v>0</v>
      </c>
      <c r="N51" s="54"/>
      <c r="O51" s="55" t="str">
        <f>IF(N51=P51,"△",IF(N51&gt;P51,"◎","●"))</f>
        <v>△</v>
      </c>
      <c r="P51" s="56"/>
      <c r="Q51" s="108">
        <v>2</v>
      </c>
      <c r="R51" s="108">
        <v>0</v>
      </c>
      <c r="S51" s="108">
        <v>0</v>
      </c>
      <c r="T51" s="108">
        <f>Q51*3+R51</f>
        <v>6</v>
      </c>
      <c r="U51" s="108">
        <f>H51+K51+N51</f>
        <v>13</v>
      </c>
      <c r="V51" s="108">
        <f>J51+M51+P51</f>
        <v>0</v>
      </c>
      <c r="W51" s="109">
        <f>U51-V51</f>
        <v>13</v>
      </c>
      <c r="X51" s="57">
        <v>1</v>
      </c>
      <c r="Y51" s="15"/>
    </row>
    <row r="52" spans="1:25" ht="18" customHeight="1">
      <c r="A52" s="107"/>
      <c r="B52" s="79" t="s">
        <v>47</v>
      </c>
      <c r="C52" s="80">
        <v>2</v>
      </c>
      <c r="D52" s="102" t="s">
        <v>117</v>
      </c>
      <c r="E52" s="60">
        <f>J51</f>
        <v>0</v>
      </c>
      <c r="F52" s="55" t="str">
        <f>IF(E52=G52,"△",IF(E52&gt;G52,"◎","●"))</f>
        <v>●</v>
      </c>
      <c r="G52" s="56">
        <f>H51</f>
        <v>11</v>
      </c>
      <c r="H52" s="309"/>
      <c r="I52" s="307"/>
      <c r="J52" s="308"/>
      <c r="K52" s="54">
        <v>0</v>
      </c>
      <c r="L52" s="55" t="str">
        <f>IF(K52=M52,"△",IF(K52&gt;M52,"◎","●"))</f>
        <v>●</v>
      </c>
      <c r="M52" s="56">
        <v>8</v>
      </c>
      <c r="N52" s="54"/>
      <c r="O52" s="55" t="str">
        <f>IF(N52=P52,"△",IF(N52&gt;P52,"◎","●"))</f>
        <v>△</v>
      </c>
      <c r="P52" s="56"/>
      <c r="Q52" s="108">
        <v>0</v>
      </c>
      <c r="R52" s="108">
        <v>0</v>
      </c>
      <c r="S52" s="108">
        <v>2</v>
      </c>
      <c r="T52" s="108">
        <f>Q52*3+R52</f>
        <v>0</v>
      </c>
      <c r="U52" s="108">
        <f>E52+K52+N52</f>
        <v>0</v>
      </c>
      <c r="V52" s="108">
        <f>G52+M52+P52</f>
        <v>19</v>
      </c>
      <c r="W52" s="109">
        <f>U52-V52</f>
        <v>-19</v>
      </c>
      <c r="X52" s="57">
        <v>3</v>
      </c>
      <c r="Y52" s="15"/>
    </row>
    <row r="53" spans="1:25" ht="18" customHeight="1">
      <c r="A53" s="107"/>
      <c r="B53" s="79" t="s">
        <v>47</v>
      </c>
      <c r="C53" s="80">
        <v>3</v>
      </c>
      <c r="D53" s="102" t="s">
        <v>118</v>
      </c>
      <c r="E53" s="60">
        <f>M51</f>
        <v>0</v>
      </c>
      <c r="F53" s="55" t="str">
        <f>IF(E53=G53,"△",IF(E53&gt;G53,"◎","●"))</f>
        <v>●</v>
      </c>
      <c r="G53" s="56">
        <f>K51</f>
        <v>2</v>
      </c>
      <c r="H53" s="54">
        <v>8</v>
      </c>
      <c r="I53" s="55" t="str">
        <f>IF(H53=J53,"△",IF(H53&gt;J53,"◎","●"))</f>
        <v>◎</v>
      </c>
      <c r="J53" s="56">
        <f>K52</f>
        <v>0</v>
      </c>
      <c r="K53" s="309"/>
      <c r="L53" s="307"/>
      <c r="M53" s="308"/>
      <c r="N53" s="54"/>
      <c r="O53" s="55" t="str">
        <f>IF(N53=P53,"△",IF(N53&gt;P53,"◎","●"))</f>
        <v>△</v>
      </c>
      <c r="P53" s="56"/>
      <c r="Q53" s="108">
        <v>1</v>
      </c>
      <c r="R53" s="108">
        <v>0</v>
      </c>
      <c r="S53" s="108">
        <v>1</v>
      </c>
      <c r="T53" s="108">
        <f>Q53*3+R53</f>
        <v>3</v>
      </c>
      <c r="U53" s="108">
        <f>E53+H53+N53</f>
        <v>8</v>
      </c>
      <c r="V53" s="108">
        <f>G53+J53+P53</f>
        <v>2</v>
      </c>
      <c r="W53" s="109">
        <f>U53-V53</f>
        <v>6</v>
      </c>
      <c r="X53" s="57">
        <v>2</v>
      </c>
      <c r="Y53" s="15"/>
    </row>
    <row r="54" spans="1:25" ht="1.5" customHeight="1" thickBot="1">
      <c r="A54" s="107"/>
      <c r="B54" s="81" t="s">
        <v>47</v>
      </c>
      <c r="C54" s="82">
        <v>4</v>
      </c>
      <c r="D54" s="104"/>
      <c r="E54" s="112">
        <f>P51</f>
        <v>0</v>
      </c>
      <c r="F54" s="63" t="str">
        <f>IF(E54=G54,"△",IF(E54&gt;G54,"◎","●"))</f>
        <v>△</v>
      </c>
      <c r="G54" s="64">
        <f>N51</f>
        <v>0</v>
      </c>
      <c r="H54" s="65">
        <f>P52</f>
        <v>0</v>
      </c>
      <c r="I54" s="63" t="str">
        <f>IF(H54=J54,"△",IF(H54&gt;J54,"◎","●"))</f>
        <v>△</v>
      </c>
      <c r="J54" s="64">
        <f>N52</f>
        <v>0</v>
      </c>
      <c r="K54" s="65">
        <f>P53</f>
        <v>0</v>
      </c>
      <c r="L54" s="63" t="str">
        <f>IF(K54=M54,"△",IF(K54&gt;M54,"◎","●"))</f>
        <v>△</v>
      </c>
      <c r="M54" s="64">
        <f>N53</f>
        <v>0</v>
      </c>
      <c r="N54" s="303"/>
      <c r="O54" s="304"/>
      <c r="P54" s="305"/>
      <c r="Q54" s="110"/>
      <c r="R54" s="110"/>
      <c r="S54" s="110"/>
      <c r="T54" s="110">
        <f>Q54*3+R54</f>
        <v>0</v>
      </c>
      <c r="U54" s="110">
        <f>E54+H54+K54</f>
        <v>0</v>
      </c>
      <c r="V54" s="110">
        <f>G54+J54+M54</f>
        <v>0</v>
      </c>
      <c r="W54" s="111">
        <f>U54-V54</f>
        <v>0</v>
      </c>
      <c r="X54" s="66"/>
      <c r="Y54" s="15"/>
    </row>
    <row r="55" spans="1:25" ht="18" customHeight="1" thickBot="1">
      <c r="A55" s="106"/>
      <c r="B55" s="25"/>
      <c r="C55" s="26"/>
      <c r="D55" s="11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  <c r="X55" s="20"/>
      <c r="Y55" s="8"/>
    </row>
    <row r="56" spans="1:25" ht="18" customHeight="1" thickBot="1">
      <c r="A56" s="106"/>
      <c r="B56" s="310" t="s">
        <v>48</v>
      </c>
      <c r="C56" s="311"/>
      <c r="D56" s="312"/>
      <c r="E56" s="314" t="str">
        <f>D57</f>
        <v>碑文谷F C</v>
      </c>
      <c r="F56" s="315"/>
      <c r="G56" s="316"/>
      <c r="H56" s="313" t="str">
        <f>D58</f>
        <v>FC OCHISAN</v>
      </c>
      <c r="I56" s="313"/>
      <c r="J56" s="313"/>
      <c r="K56" s="313" t="str">
        <f>D59</f>
        <v>FC WASEDA</v>
      </c>
      <c r="L56" s="313"/>
      <c r="M56" s="313"/>
      <c r="N56" s="313"/>
      <c r="O56" s="313"/>
      <c r="P56" s="313"/>
      <c r="Q56" s="130" t="s">
        <v>0</v>
      </c>
      <c r="R56" s="130" t="s">
        <v>1</v>
      </c>
      <c r="S56" s="130" t="s">
        <v>2</v>
      </c>
      <c r="T56" s="130" t="s">
        <v>3</v>
      </c>
      <c r="U56" s="130" t="s">
        <v>4</v>
      </c>
      <c r="V56" s="130" t="s">
        <v>5</v>
      </c>
      <c r="W56" s="131" t="s">
        <v>6</v>
      </c>
      <c r="X56" s="132" t="s">
        <v>7</v>
      </c>
      <c r="Y56" s="8"/>
    </row>
    <row r="57" spans="1:25" ht="18" customHeight="1">
      <c r="A57" s="107" t="s">
        <v>82</v>
      </c>
      <c r="B57" s="83" t="s">
        <v>49</v>
      </c>
      <c r="C57" s="84">
        <v>1</v>
      </c>
      <c r="D57" s="113" t="s">
        <v>92</v>
      </c>
      <c r="E57" s="306"/>
      <c r="F57" s="307"/>
      <c r="G57" s="308"/>
      <c r="H57" s="54">
        <v>4</v>
      </c>
      <c r="I57" s="55" t="str">
        <f>IF(H57=J57,"△",IF(H57&gt;J57,"◎","●"))</f>
        <v>◎</v>
      </c>
      <c r="J57" s="56">
        <v>0</v>
      </c>
      <c r="K57" s="54">
        <v>1</v>
      </c>
      <c r="L57" s="55" t="str">
        <f>IF(K57=M57,"△",IF(K57&gt;M57,"◎","●"))</f>
        <v>●</v>
      </c>
      <c r="M57" s="56">
        <v>2</v>
      </c>
      <c r="N57" s="54"/>
      <c r="O57" s="55"/>
      <c r="P57" s="56"/>
      <c r="Q57" s="108">
        <v>1</v>
      </c>
      <c r="R57" s="108">
        <v>0</v>
      </c>
      <c r="S57" s="108">
        <v>1</v>
      </c>
      <c r="T57" s="108">
        <f>Q57*3+R57</f>
        <v>3</v>
      </c>
      <c r="U57" s="108">
        <f>H57+K57+N57</f>
        <v>5</v>
      </c>
      <c r="V57" s="108">
        <f>J57+M57+P57</f>
        <v>2</v>
      </c>
      <c r="W57" s="109">
        <f>U57-V57</f>
        <v>3</v>
      </c>
      <c r="X57" s="57">
        <v>2</v>
      </c>
      <c r="Y57" s="15"/>
    </row>
    <row r="58" spans="1:25" ht="18" customHeight="1">
      <c r="A58" s="107"/>
      <c r="B58" s="85" t="s">
        <v>49</v>
      </c>
      <c r="C58" s="86">
        <v>2</v>
      </c>
      <c r="D58" s="102" t="s">
        <v>119</v>
      </c>
      <c r="E58" s="60">
        <f>J57</f>
        <v>0</v>
      </c>
      <c r="F58" s="55" t="str">
        <f>IF(E58=G58,"△",IF(E58&gt;G58,"◎","●"))</f>
        <v>●</v>
      </c>
      <c r="G58" s="56">
        <f>H57</f>
        <v>4</v>
      </c>
      <c r="H58" s="309"/>
      <c r="I58" s="307"/>
      <c r="J58" s="308"/>
      <c r="K58" s="54">
        <v>0</v>
      </c>
      <c r="L58" s="55" t="str">
        <f>IF(K58=M58,"△",IF(K58&gt;M58,"◎","●"))</f>
        <v>△</v>
      </c>
      <c r="M58" s="56">
        <v>0</v>
      </c>
      <c r="N58" s="54"/>
      <c r="O58" s="55"/>
      <c r="P58" s="56"/>
      <c r="Q58" s="108">
        <v>0</v>
      </c>
      <c r="R58" s="108">
        <v>1</v>
      </c>
      <c r="S58" s="108">
        <v>1</v>
      </c>
      <c r="T58" s="108">
        <f>Q58*3+R58</f>
        <v>1</v>
      </c>
      <c r="U58" s="108">
        <f>E58+K58+N58</f>
        <v>0</v>
      </c>
      <c r="V58" s="108">
        <f>G58+M58+P58</f>
        <v>4</v>
      </c>
      <c r="W58" s="109">
        <f>U58-V58</f>
        <v>-4</v>
      </c>
      <c r="X58" s="57">
        <v>3</v>
      </c>
      <c r="Y58" s="15"/>
    </row>
    <row r="59" spans="1:25" ht="18" customHeight="1">
      <c r="A59" s="107"/>
      <c r="B59" s="85" t="s">
        <v>49</v>
      </c>
      <c r="C59" s="86">
        <v>3</v>
      </c>
      <c r="D59" s="102" t="s">
        <v>120</v>
      </c>
      <c r="E59" s="60">
        <f>M57</f>
        <v>2</v>
      </c>
      <c r="F59" s="55" t="str">
        <f>IF(E59=G59,"△",IF(E59&gt;G59,"◎","●"))</f>
        <v>◎</v>
      </c>
      <c r="G59" s="56">
        <f>K57</f>
        <v>1</v>
      </c>
      <c r="H59" s="54">
        <f>M58</f>
        <v>0</v>
      </c>
      <c r="I59" s="55" t="str">
        <f>IF(H59=J59,"△",IF(H59&gt;J59,"◎","●"))</f>
        <v>△</v>
      </c>
      <c r="J59" s="56">
        <f>K58</f>
        <v>0</v>
      </c>
      <c r="K59" s="309"/>
      <c r="L59" s="307"/>
      <c r="M59" s="308"/>
      <c r="N59" s="54"/>
      <c r="O59" s="55"/>
      <c r="P59" s="56"/>
      <c r="Q59" s="108">
        <v>1</v>
      </c>
      <c r="R59" s="108">
        <v>1</v>
      </c>
      <c r="S59" s="108">
        <v>0</v>
      </c>
      <c r="T59" s="108">
        <f>Q59*3+R59</f>
        <v>4</v>
      </c>
      <c r="U59" s="108">
        <f>E59+H59+N59</f>
        <v>2</v>
      </c>
      <c r="V59" s="108">
        <f>G59+J59+P59</f>
        <v>1</v>
      </c>
      <c r="W59" s="109">
        <f>U59-V59</f>
        <v>1</v>
      </c>
      <c r="X59" s="57">
        <v>1</v>
      </c>
      <c r="Y59" s="15"/>
    </row>
    <row r="60" spans="1:25" ht="1.5" customHeight="1" thickBot="1">
      <c r="A60" s="107"/>
      <c r="B60" s="87" t="s">
        <v>49</v>
      </c>
      <c r="C60" s="88">
        <v>4</v>
      </c>
      <c r="D60" s="103" t="s">
        <v>75</v>
      </c>
      <c r="E60" s="112">
        <f>P57</f>
        <v>0</v>
      </c>
      <c r="F60" s="63" t="str">
        <f>IF(E60=G60,"△",IF(E60&gt;G60,"◎","●"))</f>
        <v>△</v>
      </c>
      <c r="G60" s="64">
        <f>N57</f>
        <v>0</v>
      </c>
      <c r="H60" s="65">
        <f>P58</f>
        <v>0</v>
      </c>
      <c r="I60" s="63" t="str">
        <f>IF(H60=J60,"△",IF(H60&gt;J60,"◎","●"))</f>
        <v>△</v>
      </c>
      <c r="J60" s="64">
        <f>N58</f>
        <v>0</v>
      </c>
      <c r="K60" s="65">
        <f>P59</f>
        <v>0</v>
      </c>
      <c r="L60" s="63" t="str">
        <f>IF(K60=M60,"△",IF(K60&gt;M60,"◎","●"))</f>
        <v>△</v>
      </c>
      <c r="M60" s="64">
        <f>N59</f>
        <v>0</v>
      </c>
      <c r="N60" s="303"/>
      <c r="O60" s="304"/>
      <c r="P60" s="305"/>
      <c r="Q60" s="110"/>
      <c r="R60" s="110"/>
      <c r="S60" s="110"/>
      <c r="T60" s="110">
        <f>Q60*3+R60</f>
        <v>0</v>
      </c>
      <c r="U60" s="110">
        <f>E60+H60+K60</f>
        <v>0</v>
      </c>
      <c r="V60" s="110">
        <f>G60+J60+M60</f>
        <v>0</v>
      </c>
      <c r="W60" s="111">
        <f>U60-V60</f>
        <v>0</v>
      </c>
      <c r="X60" s="66"/>
      <c r="Y60" s="15"/>
    </row>
    <row r="61" spans="1:25" ht="18" customHeight="1" thickBot="1">
      <c r="A61" s="106"/>
      <c r="B61" s="27"/>
      <c r="C61" s="28"/>
      <c r="D61" s="11"/>
      <c r="E61" s="29"/>
      <c r="F61" s="7"/>
      <c r="G61" s="7"/>
      <c r="H61" s="8"/>
      <c r="I61" s="8"/>
      <c r="J61" s="7"/>
      <c r="K61" s="7"/>
      <c r="L61" s="8"/>
      <c r="M61" s="8"/>
      <c r="N61" s="7"/>
      <c r="O61" s="7"/>
      <c r="P61" s="8"/>
      <c r="Q61" s="8"/>
      <c r="R61" s="8"/>
      <c r="S61" s="8"/>
      <c r="T61" s="8"/>
      <c r="U61" s="8"/>
      <c r="V61" s="8"/>
      <c r="W61" s="8"/>
      <c r="X61" s="7"/>
      <c r="Y61" s="8"/>
    </row>
    <row r="62" spans="1:25" ht="18" customHeight="1" thickBot="1">
      <c r="A62" s="106"/>
      <c r="B62" s="310" t="s">
        <v>51</v>
      </c>
      <c r="C62" s="311"/>
      <c r="D62" s="312"/>
      <c r="E62" s="314" t="str">
        <f>D63</f>
        <v>ソレイユFCJr</v>
      </c>
      <c r="F62" s="315"/>
      <c r="G62" s="316"/>
      <c r="H62" s="313" t="str">
        <f>D64</f>
        <v>不動小SC</v>
      </c>
      <c r="I62" s="313"/>
      <c r="J62" s="313"/>
      <c r="K62" s="313" t="str">
        <f>D65</f>
        <v>FC千代田</v>
      </c>
      <c r="L62" s="313"/>
      <c r="M62" s="313"/>
      <c r="N62" s="313" t="str">
        <f>D66</f>
        <v>トラストユナイテッド</v>
      </c>
      <c r="O62" s="313"/>
      <c r="P62" s="313"/>
      <c r="Q62" s="130" t="s">
        <v>0</v>
      </c>
      <c r="R62" s="130" t="s">
        <v>1</v>
      </c>
      <c r="S62" s="130" t="s">
        <v>2</v>
      </c>
      <c r="T62" s="130" t="s">
        <v>3</v>
      </c>
      <c r="U62" s="130" t="s">
        <v>4</v>
      </c>
      <c r="V62" s="130" t="s">
        <v>5</v>
      </c>
      <c r="W62" s="131" t="s">
        <v>6</v>
      </c>
      <c r="X62" s="132" t="s">
        <v>7</v>
      </c>
      <c r="Y62" s="8"/>
    </row>
    <row r="63" spans="1:25" ht="18" customHeight="1">
      <c r="A63" s="107"/>
      <c r="B63" s="89" t="s">
        <v>50</v>
      </c>
      <c r="C63" s="90">
        <v>1</v>
      </c>
      <c r="D63" s="101" t="s">
        <v>121</v>
      </c>
      <c r="E63" s="306"/>
      <c r="F63" s="307"/>
      <c r="G63" s="308"/>
      <c r="H63" s="54">
        <v>8</v>
      </c>
      <c r="I63" s="55" t="str">
        <f>IF(H63=J63,"△",IF(H63&gt;J63,"◎","●"))</f>
        <v>◎</v>
      </c>
      <c r="J63" s="56">
        <v>2</v>
      </c>
      <c r="K63" s="54">
        <v>7</v>
      </c>
      <c r="L63" s="55" t="str">
        <f>IF(K63=M63,"△",IF(K63&gt;M63,"◎","●"))</f>
        <v>◎</v>
      </c>
      <c r="M63" s="56">
        <v>0</v>
      </c>
      <c r="N63" s="54">
        <v>2</v>
      </c>
      <c r="O63" s="55" t="str">
        <f>IF(N63=P63,"△",IF(N63&gt;P63,"◎","●"))</f>
        <v>△</v>
      </c>
      <c r="P63" s="56">
        <v>2</v>
      </c>
      <c r="Q63" s="108">
        <v>2</v>
      </c>
      <c r="R63" s="108">
        <v>1</v>
      </c>
      <c r="S63" s="108">
        <v>0</v>
      </c>
      <c r="T63" s="108">
        <f>Q63*3+R63</f>
        <v>7</v>
      </c>
      <c r="U63" s="108">
        <f>H63+K63+N63</f>
        <v>17</v>
      </c>
      <c r="V63" s="108">
        <f>J63+M63+P63</f>
        <v>4</v>
      </c>
      <c r="W63" s="109">
        <f>U63-V63</f>
        <v>13</v>
      </c>
      <c r="X63" s="57">
        <v>2</v>
      </c>
      <c r="Y63" s="15"/>
    </row>
    <row r="64" spans="1:25" ht="18" customHeight="1">
      <c r="A64" s="107"/>
      <c r="B64" s="91" t="s">
        <v>50</v>
      </c>
      <c r="C64" s="92">
        <v>2</v>
      </c>
      <c r="D64" s="102" t="s">
        <v>122</v>
      </c>
      <c r="E64" s="60">
        <f>J63</f>
        <v>2</v>
      </c>
      <c r="F64" s="55" t="str">
        <f>IF(E64=G64,"△",IF(E64&gt;G64,"◎","●"))</f>
        <v>●</v>
      </c>
      <c r="G64" s="56">
        <f>H63</f>
        <v>8</v>
      </c>
      <c r="H64" s="309"/>
      <c r="I64" s="307"/>
      <c r="J64" s="308"/>
      <c r="K64" s="54">
        <v>3</v>
      </c>
      <c r="L64" s="55" t="str">
        <f>IF(K64=M64,"△",IF(K64&gt;M64,"◎","●"))</f>
        <v>◎</v>
      </c>
      <c r="M64" s="56">
        <v>2</v>
      </c>
      <c r="N64" s="54">
        <v>1</v>
      </c>
      <c r="O64" s="55" t="str">
        <f>IF(N64=P64,"△",IF(N64&gt;P64,"◎","●"))</f>
        <v>●</v>
      </c>
      <c r="P64" s="56">
        <v>13</v>
      </c>
      <c r="Q64" s="108">
        <v>1</v>
      </c>
      <c r="R64" s="108">
        <v>0</v>
      </c>
      <c r="S64" s="108">
        <v>2</v>
      </c>
      <c r="T64" s="108">
        <f>Q64*3+R64</f>
        <v>3</v>
      </c>
      <c r="U64" s="108">
        <f>E64+K64+N64</f>
        <v>6</v>
      </c>
      <c r="V64" s="108">
        <f>G64+M64+P64</f>
        <v>23</v>
      </c>
      <c r="W64" s="109">
        <f>U64-V64</f>
        <v>-17</v>
      </c>
      <c r="X64" s="57">
        <v>3</v>
      </c>
      <c r="Y64" s="15"/>
    </row>
    <row r="65" spans="1:25" ht="18" customHeight="1">
      <c r="A65" s="107"/>
      <c r="B65" s="91" t="s">
        <v>50</v>
      </c>
      <c r="C65" s="92">
        <v>3</v>
      </c>
      <c r="D65" s="102" t="s">
        <v>123</v>
      </c>
      <c r="E65" s="60">
        <f>M63</f>
        <v>0</v>
      </c>
      <c r="F65" s="55" t="str">
        <f>IF(E65=G65,"△",IF(E65&gt;G65,"◎","●"))</f>
        <v>●</v>
      </c>
      <c r="G65" s="56">
        <f>K63</f>
        <v>7</v>
      </c>
      <c r="H65" s="54">
        <f>M64</f>
        <v>2</v>
      </c>
      <c r="I65" s="55" t="str">
        <f>IF(H65=J65,"△",IF(H65&gt;J65,"◎","●"))</f>
        <v>●</v>
      </c>
      <c r="J65" s="56">
        <f>K64</f>
        <v>3</v>
      </c>
      <c r="K65" s="309"/>
      <c r="L65" s="307"/>
      <c r="M65" s="308"/>
      <c r="N65" s="54">
        <v>1</v>
      </c>
      <c r="O65" s="55" t="str">
        <f>IF(N65=P65,"△",IF(N65&gt;P65,"◎","●"))</f>
        <v>●</v>
      </c>
      <c r="P65" s="56">
        <v>3</v>
      </c>
      <c r="Q65" s="108">
        <v>0</v>
      </c>
      <c r="R65" s="108">
        <v>0</v>
      </c>
      <c r="S65" s="108">
        <v>3</v>
      </c>
      <c r="T65" s="108">
        <f>Q65*3+R65</f>
        <v>0</v>
      </c>
      <c r="U65" s="108">
        <f>E65+H65+N65</f>
        <v>3</v>
      </c>
      <c r="V65" s="108">
        <f>G65+J65+P65</f>
        <v>13</v>
      </c>
      <c r="W65" s="109">
        <f>U65-V65</f>
        <v>-10</v>
      </c>
      <c r="X65" s="57">
        <v>4</v>
      </c>
      <c r="Y65" s="15"/>
    </row>
    <row r="66" spans="1:25" ht="18" customHeight="1" thickBot="1">
      <c r="A66" s="107"/>
      <c r="B66" s="93" t="s">
        <v>50</v>
      </c>
      <c r="C66" s="94">
        <v>4</v>
      </c>
      <c r="D66" s="103" t="s">
        <v>124</v>
      </c>
      <c r="E66" s="112">
        <f>P63</f>
        <v>2</v>
      </c>
      <c r="F66" s="63" t="str">
        <f>IF(E66=G66,"△",IF(E66&gt;G66,"◎","●"))</f>
        <v>△</v>
      </c>
      <c r="G66" s="64">
        <f>N63</f>
        <v>2</v>
      </c>
      <c r="H66" s="65">
        <f>P64</f>
        <v>13</v>
      </c>
      <c r="I66" s="63" t="str">
        <f>IF(H66=J66,"△",IF(H66&gt;J66,"◎","●"))</f>
        <v>◎</v>
      </c>
      <c r="J66" s="64">
        <f>N64</f>
        <v>1</v>
      </c>
      <c r="K66" s="65">
        <f>P65</f>
        <v>3</v>
      </c>
      <c r="L66" s="63" t="str">
        <f>IF(K66=M66,"△",IF(K66&gt;M66,"◎","●"))</f>
        <v>◎</v>
      </c>
      <c r="M66" s="64">
        <f>N65</f>
        <v>1</v>
      </c>
      <c r="N66" s="303"/>
      <c r="O66" s="304"/>
      <c r="P66" s="305"/>
      <c r="Q66" s="110">
        <v>2</v>
      </c>
      <c r="R66" s="110">
        <v>1</v>
      </c>
      <c r="S66" s="110">
        <v>0</v>
      </c>
      <c r="T66" s="110">
        <f>Q66*3+R66</f>
        <v>7</v>
      </c>
      <c r="U66" s="110">
        <f>E66+H66+K66</f>
        <v>18</v>
      </c>
      <c r="V66" s="110">
        <f>G66+J66+M66</f>
        <v>4</v>
      </c>
      <c r="W66" s="111">
        <f>U66-V66</f>
        <v>14</v>
      </c>
      <c r="X66" s="66">
        <v>1</v>
      </c>
      <c r="Y66" s="15"/>
    </row>
    <row r="67" spans="1:25" ht="18" customHeight="1" thickBot="1">
      <c r="A67" s="106"/>
      <c r="B67" s="30"/>
      <c r="C67" s="31"/>
      <c r="D67" s="11"/>
      <c r="E67" s="8"/>
      <c r="F67" s="7"/>
      <c r="G67" s="7"/>
      <c r="H67" s="8"/>
      <c r="I67" s="8"/>
      <c r="J67" s="7"/>
      <c r="K67" s="7"/>
      <c r="L67" s="8"/>
      <c r="M67" s="8"/>
      <c r="N67" s="7"/>
      <c r="O67" s="7"/>
      <c r="P67" s="8"/>
      <c r="Q67" s="8"/>
      <c r="R67" s="8"/>
      <c r="S67" s="8"/>
      <c r="T67" s="8"/>
      <c r="U67" s="8"/>
      <c r="V67" s="8"/>
      <c r="W67" s="8"/>
      <c r="X67" s="7"/>
      <c r="Y67" s="8"/>
    </row>
    <row r="68" spans="1:25" ht="18" customHeight="1" thickBot="1">
      <c r="A68" s="106"/>
      <c r="B68" s="310" t="s">
        <v>53</v>
      </c>
      <c r="C68" s="311"/>
      <c r="D68" s="312"/>
      <c r="E68" s="314" t="str">
        <f>D69</f>
        <v>B O N O S</v>
      </c>
      <c r="F68" s="315"/>
      <c r="G68" s="316"/>
      <c r="H68" s="313" t="str">
        <f>D70</f>
        <v>金富FC</v>
      </c>
      <c r="I68" s="313"/>
      <c r="J68" s="313"/>
      <c r="K68" s="313" t="str">
        <f>D71</f>
        <v>千駄ヶ谷FC</v>
      </c>
      <c r="L68" s="313"/>
      <c r="M68" s="313"/>
      <c r="N68" s="313"/>
      <c r="O68" s="313"/>
      <c r="P68" s="313"/>
      <c r="Q68" s="130" t="s">
        <v>0</v>
      </c>
      <c r="R68" s="130" t="s">
        <v>1</v>
      </c>
      <c r="S68" s="130" t="s">
        <v>2</v>
      </c>
      <c r="T68" s="130" t="s">
        <v>3</v>
      </c>
      <c r="U68" s="130" t="s">
        <v>4</v>
      </c>
      <c r="V68" s="130" t="s">
        <v>5</v>
      </c>
      <c r="W68" s="131" t="s">
        <v>6</v>
      </c>
      <c r="X68" s="132" t="s">
        <v>7</v>
      </c>
      <c r="Y68" s="8"/>
    </row>
    <row r="69" spans="1:25" ht="18" customHeight="1">
      <c r="A69" s="107" t="s">
        <v>77</v>
      </c>
      <c r="B69" s="95" t="s">
        <v>52</v>
      </c>
      <c r="C69" s="96">
        <v>1</v>
      </c>
      <c r="D69" s="113" t="s">
        <v>87</v>
      </c>
      <c r="E69" s="306"/>
      <c r="F69" s="307"/>
      <c r="G69" s="308"/>
      <c r="H69" s="54">
        <v>13</v>
      </c>
      <c r="I69" s="55" t="str">
        <f>IF(H69=J69,"△",IF(H69&gt;J69,"◎","●"))</f>
        <v>◎</v>
      </c>
      <c r="J69" s="56">
        <v>0</v>
      </c>
      <c r="K69" s="54">
        <v>6</v>
      </c>
      <c r="L69" s="55" t="str">
        <f>IF(K69=M69,"△",IF(K69&gt;M69,"◎","●"))</f>
        <v>◎</v>
      </c>
      <c r="M69" s="56">
        <v>0</v>
      </c>
      <c r="N69" s="54"/>
      <c r="O69" s="55"/>
      <c r="P69" s="56"/>
      <c r="Q69" s="108">
        <v>2</v>
      </c>
      <c r="R69" s="108">
        <v>0</v>
      </c>
      <c r="S69" s="108">
        <v>0</v>
      </c>
      <c r="T69" s="108">
        <f>Q69*3+R69</f>
        <v>6</v>
      </c>
      <c r="U69" s="108">
        <f>H69+K69+N69</f>
        <v>19</v>
      </c>
      <c r="V69" s="108">
        <f>J69+M69+P69</f>
        <v>0</v>
      </c>
      <c r="W69" s="109">
        <f>U69-V69</f>
        <v>19</v>
      </c>
      <c r="X69" s="57">
        <v>1</v>
      </c>
      <c r="Y69" s="15"/>
    </row>
    <row r="70" spans="1:25" ht="18" customHeight="1">
      <c r="A70" s="107"/>
      <c r="B70" s="97" t="s">
        <v>52</v>
      </c>
      <c r="C70" s="98">
        <v>2</v>
      </c>
      <c r="D70" s="102" t="s">
        <v>125</v>
      </c>
      <c r="E70" s="60">
        <f>J69</f>
        <v>0</v>
      </c>
      <c r="F70" s="55" t="str">
        <f>IF(E70=G70,"△",IF(E70&gt;G70,"◎","●"))</f>
        <v>●</v>
      </c>
      <c r="G70" s="56">
        <f>H69</f>
        <v>13</v>
      </c>
      <c r="H70" s="309"/>
      <c r="I70" s="307"/>
      <c r="J70" s="308"/>
      <c r="K70" s="54">
        <v>0</v>
      </c>
      <c r="L70" s="55" t="str">
        <f>IF(K70=M70,"△",IF(K70&gt;M70,"◎","●"))</f>
        <v>●</v>
      </c>
      <c r="M70" s="56">
        <v>4</v>
      </c>
      <c r="N70" s="54"/>
      <c r="O70" s="55"/>
      <c r="P70" s="56"/>
      <c r="Q70" s="108">
        <v>0</v>
      </c>
      <c r="R70" s="108">
        <v>2</v>
      </c>
      <c r="S70" s="108">
        <v>2</v>
      </c>
      <c r="T70" s="108">
        <f>Q70*3+R70</f>
        <v>2</v>
      </c>
      <c r="U70" s="108">
        <f>E70+K70+N70</f>
        <v>0</v>
      </c>
      <c r="V70" s="108">
        <f>G70+M70+P70</f>
        <v>17</v>
      </c>
      <c r="W70" s="109">
        <f>U70-V70</f>
        <v>-17</v>
      </c>
      <c r="X70" s="57">
        <v>3</v>
      </c>
      <c r="Y70" s="15"/>
    </row>
    <row r="71" spans="1:25" ht="18" customHeight="1">
      <c r="A71" s="107"/>
      <c r="B71" s="97" t="s">
        <v>52</v>
      </c>
      <c r="C71" s="98">
        <v>3</v>
      </c>
      <c r="D71" s="102" t="s">
        <v>126</v>
      </c>
      <c r="E71" s="60">
        <f>M69</f>
        <v>0</v>
      </c>
      <c r="F71" s="55" t="str">
        <f>IF(E71=G71,"△",IF(E71&gt;G71,"◎","●"))</f>
        <v>●</v>
      </c>
      <c r="G71" s="56">
        <f>K69</f>
        <v>6</v>
      </c>
      <c r="H71" s="54">
        <f>M70</f>
        <v>4</v>
      </c>
      <c r="I71" s="55" t="str">
        <f>IF(H71=J71,"△",IF(H71&gt;J71,"◎","●"))</f>
        <v>◎</v>
      </c>
      <c r="J71" s="56">
        <f>K70</f>
        <v>0</v>
      </c>
      <c r="K71" s="309"/>
      <c r="L71" s="307"/>
      <c r="M71" s="308"/>
      <c r="N71" s="54"/>
      <c r="O71" s="55"/>
      <c r="P71" s="56"/>
      <c r="Q71" s="108">
        <v>1</v>
      </c>
      <c r="R71" s="108">
        <v>0</v>
      </c>
      <c r="S71" s="108">
        <v>1</v>
      </c>
      <c r="T71" s="108">
        <f>Q71*3+R71</f>
        <v>3</v>
      </c>
      <c r="U71" s="108">
        <f>E71+H71+N71</f>
        <v>4</v>
      </c>
      <c r="V71" s="108">
        <f>G71+J71+P71</f>
        <v>6</v>
      </c>
      <c r="W71" s="109">
        <f>U71-V71</f>
        <v>-2</v>
      </c>
      <c r="X71" s="57">
        <v>2</v>
      </c>
      <c r="Y71" s="15"/>
    </row>
    <row r="72" spans="1:25" ht="0.75" customHeight="1" thickBot="1">
      <c r="A72" s="107"/>
      <c r="B72" s="99" t="s">
        <v>52</v>
      </c>
      <c r="C72" s="100">
        <v>4</v>
      </c>
      <c r="D72" s="103"/>
      <c r="E72" s="112"/>
      <c r="F72" s="63"/>
      <c r="G72" s="64"/>
      <c r="H72" s="65"/>
      <c r="I72" s="63"/>
      <c r="J72" s="64"/>
      <c r="K72" s="65"/>
      <c r="L72" s="63"/>
      <c r="M72" s="64"/>
      <c r="N72" s="303"/>
      <c r="O72" s="304"/>
      <c r="P72" s="305"/>
      <c r="Q72" s="110"/>
      <c r="R72" s="110"/>
      <c r="S72" s="110"/>
      <c r="T72" s="110"/>
      <c r="U72" s="110"/>
      <c r="V72" s="110"/>
      <c r="W72" s="111"/>
      <c r="X72" s="66"/>
      <c r="Y72" s="15"/>
    </row>
  </sheetData>
  <sheetProtection/>
  <mergeCells count="110">
    <mergeCell ref="B26:D26"/>
    <mergeCell ref="E9:G9"/>
    <mergeCell ref="H9:J9"/>
    <mergeCell ref="K9:M9"/>
    <mergeCell ref="E15:G15"/>
    <mergeCell ref="K15:M15"/>
    <mergeCell ref="B20:D20"/>
    <mergeCell ref="B9:D9"/>
    <mergeCell ref="B15:D15"/>
    <mergeCell ref="H20:J20"/>
    <mergeCell ref="E4:G4"/>
    <mergeCell ref="H5:J5"/>
    <mergeCell ref="K6:M6"/>
    <mergeCell ref="N13:P13"/>
    <mergeCell ref="N9:P9"/>
    <mergeCell ref="N7:P7"/>
    <mergeCell ref="E10:G10"/>
    <mergeCell ref="H11:J11"/>
    <mergeCell ref="K12:M12"/>
    <mergeCell ref="N15:P15"/>
    <mergeCell ref="B1:X1"/>
    <mergeCell ref="E2:X2"/>
    <mergeCell ref="B2:D2"/>
    <mergeCell ref="K3:M3"/>
    <mergeCell ref="E3:G3"/>
    <mergeCell ref="H3:J3"/>
    <mergeCell ref="N3:P3"/>
    <mergeCell ref="B3:D3"/>
    <mergeCell ref="H15:J15"/>
    <mergeCell ref="E16:G16"/>
    <mergeCell ref="N48:P48"/>
    <mergeCell ref="H40:J40"/>
    <mergeCell ref="K41:M41"/>
    <mergeCell ref="E45:G45"/>
    <mergeCell ref="H46:J46"/>
    <mergeCell ref="K47:M47"/>
    <mergeCell ref="H34:J34"/>
    <mergeCell ref="N42:P42"/>
    <mergeCell ref="H44:J44"/>
    <mergeCell ref="K35:M35"/>
    <mergeCell ref="B32:D32"/>
    <mergeCell ref="B38:D38"/>
    <mergeCell ref="B44:D44"/>
    <mergeCell ref="E39:G39"/>
    <mergeCell ref="E38:G38"/>
    <mergeCell ref="E33:G33"/>
    <mergeCell ref="E32:G32"/>
    <mergeCell ref="E44:G44"/>
    <mergeCell ref="N30:P30"/>
    <mergeCell ref="K44:M44"/>
    <mergeCell ref="N44:P44"/>
    <mergeCell ref="E20:G20"/>
    <mergeCell ref="H38:J38"/>
    <mergeCell ref="K38:M38"/>
    <mergeCell ref="N38:P38"/>
    <mergeCell ref="K20:M20"/>
    <mergeCell ref="K23:M23"/>
    <mergeCell ref="N24:P24"/>
    <mergeCell ref="H17:J17"/>
    <mergeCell ref="K18:M18"/>
    <mergeCell ref="N20:P20"/>
    <mergeCell ref="K32:M32"/>
    <mergeCell ref="N36:P36"/>
    <mergeCell ref="H32:J32"/>
    <mergeCell ref="K26:M26"/>
    <mergeCell ref="N26:P26"/>
    <mergeCell ref="N32:P32"/>
    <mergeCell ref="K29:M29"/>
    <mergeCell ref="E21:G21"/>
    <mergeCell ref="H22:J22"/>
    <mergeCell ref="E26:G26"/>
    <mergeCell ref="H26:J26"/>
    <mergeCell ref="E27:G27"/>
    <mergeCell ref="H28:J28"/>
    <mergeCell ref="N54:P54"/>
    <mergeCell ref="B56:D56"/>
    <mergeCell ref="E56:G56"/>
    <mergeCell ref="H56:J56"/>
    <mergeCell ref="K56:M56"/>
    <mergeCell ref="E51:G51"/>
    <mergeCell ref="K62:M62"/>
    <mergeCell ref="N62:P62"/>
    <mergeCell ref="N56:P56"/>
    <mergeCell ref="B50:D50"/>
    <mergeCell ref="E50:G50"/>
    <mergeCell ref="H50:J50"/>
    <mergeCell ref="K50:M50"/>
    <mergeCell ref="N50:P50"/>
    <mergeCell ref="H52:J52"/>
    <mergeCell ref="K53:M53"/>
    <mergeCell ref="E57:G57"/>
    <mergeCell ref="H58:J58"/>
    <mergeCell ref="K59:M59"/>
    <mergeCell ref="N60:P60"/>
    <mergeCell ref="B68:D68"/>
    <mergeCell ref="E68:G68"/>
    <mergeCell ref="H68:J68"/>
    <mergeCell ref="K68:M68"/>
    <mergeCell ref="E62:G62"/>
    <mergeCell ref="H62:J62"/>
    <mergeCell ref="N72:P72"/>
    <mergeCell ref="E63:G63"/>
    <mergeCell ref="H64:J64"/>
    <mergeCell ref="K65:M65"/>
    <mergeCell ref="N66:P66"/>
    <mergeCell ref="B62:D62"/>
    <mergeCell ref="E69:G69"/>
    <mergeCell ref="H70:J70"/>
    <mergeCell ref="K71:M71"/>
    <mergeCell ref="N68:P68"/>
  </mergeCells>
  <printOptions horizontalCentered="1"/>
  <pageMargins left="0.5118110236220472" right="0.4724409448818898" top="0.4330708661417323" bottom="0.4330708661417323" header="0.31496062992125984" footer="0.2362204724409449"/>
  <pageSetup fitToHeight="1" fitToWidth="1" orientation="portrait" paperSize="9" scale="74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3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P55" sqref="P55"/>
    </sheetView>
  </sheetViews>
  <sheetFormatPr defaultColWidth="8.875" defaultRowHeight="13.5"/>
  <cols>
    <col min="1" max="1" width="8.875" style="0" customWidth="1"/>
    <col min="2" max="3" width="3.625" style="1" customWidth="1"/>
    <col min="4" max="4" width="18.625" style="0" customWidth="1"/>
    <col min="5" max="5" width="5.125" style="0" customWidth="1"/>
    <col min="6" max="7" width="5.125" style="1" customWidth="1"/>
    <col min="8" max="8" width="18.625" style="0" customWidth="1"/>
    <col min="9" max="9" width="3.625" style="0" customWidth="1"/>
    <col min="10" max="10" width="7.375" style="1" customWidth="1"/>
    <col min="11" max="11" width="3.625" style="1" customWidth="1"/>
    <col min="12" max="12" width="18.625" style="0" customWidth="1"/>
    <col min="13" max="13" width="5.00390625" style="0" customWidth="1"/>
    <col min="14" max="15" width="5.00390625" style="1" customWidth="1"/>
    <col min="16" max="16" width="18.625" style="0" customWidth="1"/>
    <col min="17" max="18" width="3.875" style="0" customWidth="1"/>
  </cols>
  <sheetData>
    <row r="2" spans="2:18" ht="33.75" customHeight="1">
      <c r="B2" s="368" t="s">
        <v>84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2:18" ht="20.25" customHeight="1">
      <c r="B3" s="369" t="s">
        <v>127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2:18" ht="27" customHeight="1" thickBot="1">
      <c r="B4" s="344" t="s">
        <v>86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</row>
    <row r="5" spans="8:12" ht="15" customHeight="1" thickBot="1" thickTop="1">
      <c r="H5" s="345">
        <v>41938</v>
      </c>
      <c r="I5" s="346"/>
      <c r="J5" s="346"/>
      <c r="K5" s="346"/>
      <c r="L5" s="347"/>
    </row>
    <row r="6" spans="2:18" ht="15" customHeight="1" thickBot="1">
      <c r="B6" s="334" t="s">
        <v>31</v>
      </c>
      <c r="C6" s="335"/>
      <c r="D6" s="352" t="str">
        <f>'時程表'!D67</f>
        <v>ＦＣトリプレッタ</v>
      </c>
      <c r="E6" s="221"/>
      <c r="F6" s="241"/>
      <c r="H6" s="348"/>
      <c r="I6" s="349"/>
      <c r="J6" s="349"/>
      <c r="K6" s="349"/>
      <c r="L6" s="350"/>
      <c r="N6" s="247"/>
      <c r="O6" s="222"/>
      <c r="P6" s="342" t="s">
        <v>309</v>
      </c>
      <c r="Q6" s="338" t="s">
        <v>65</v>
      </c>
      <c r="R6" s="339"/>
    </row>
    <row r="7" spans="2:18" ht="15.75" thickBot="1" thickTop="1">
      <c r="B7" s="336"/>
      <c r="C7" s="337"/>
      <c r="D7" s="353"/>
      <c r="G7" s="263"/>
      <c r="M7" s="270"/>
      <c r="N7" s="2"/>
      <c r="P7" s="343"/>
      <c r="Q7" s="340"/>
      <c r="R7" s="341"/>
    </row>
    <row r="8" spans="2:18" ht="14.25">
      <c r="B8" s="2"/>
      <c r="C8" s="2"/>
      <c r="D8" s="136"/>
      <c r="G8" s="263"/>
      <c r="M8" s="270"/>
      <c r="N8" s="2"/>
      <c r="P8" s="36"/>
      <c r="Q8" s="4"/>
      <c r="R8" s="4"/>
    </row>
    <row r="9" spans="2:18" ht="14.25" thickBot="1">
      <c r="B9" s="2"/>
      <c r="C9" s="2"/>
      <c r="D9" s="137"/>
      <c r="E9" s="137"/>
      <c r="F9" s="329" t="s">
        <v>255</v>
      </c>
      <c r="G9" s="277">
        <v>4</v>
      </c>
      <c r="M9" s="282">
        <v>6</v>
      </c>
      <c r="N9" s="329" t="s">
        <v>259</v>
      </c>
      <c r="O9" s="137"/>
      <c r="P9" s="137"/>
      <c r="Q9" s="4"/>
      <c r="R9" s="3"/>
    </row>
    <row r="10" spans="2:18" ht="15" thickBot="1" thickTop="1">
      <c r="B10" s="334" t="s">
        <v>54</v>
      </c>
      <c r="C10" s="335"/>
      <c r="D10" s="332" t="s">
        <v>138</v>
      </c>
      <c r="E10" s="238"/>
      <c r="F10" s="328"/>
      <c r="G10" s="278">
        <v>0</v>
      </c>
      <c r="H10" s="265"/>
      <c r="L10" s="45"/>
      <c r="M10" s="283">
        <v>0</v>
      </c>
      <c r="N10" s="330"/>
      <c r="O10" s="2"/>
      <c r="P10" s="342" t="str">
        <f>'時程表'!J69</f>
        <v>新宿FC</v>
      </c>
      <c r="Q10" s="338" t="s">
        <v>32</v>
      </c>
      <c r="R10" s="339"/>
    </row>
    <row r="11" spans="2:18" ht="15.75" thickBot="1" thickTop="1">
      <c r="B11" s="336"/>
      <c r="C11" s="337"/>
      <c r="D11" s="333"/>
      <c r="E11" s="239"/>
      <c r="F11" s="264"/>
      <c r="G11" s="117"/>
      <c r="H11" s="265"/>
      <c r="L11" s="45"/>
      <c r="M11" s="135"/>
      <c r="N11" s="268"/>
      <c r="O11" s="245"/>
      <c r="P11" s="343"/>
      <c r="Q11" s="340"/>
      <c r="R11" s="341"/>
    </row>
    <row r="12" spans="2:18" ht="15" thickBot="1">
      <c r="B12" s="2"/>
      <c r="C12" s="2"/>
      <c r="D12" s="137"/>
      <c r="E12" s="329" t="s">
        <v>247</v>
      </c>
      <c r="F12" s="276">
        <v>5</v>
      </c>
      <c r="G12" s="117"/>
      <c r="H12" s="265"/>
      <c r="L12" s="45"/>
      <c r="M12" s="121"/>
      <c r="N12" s="269">
        <v>1</v>
      </c>
      <c r="O12" s="329" t="s">
        <v>251</v>
      </c>
      <c r="P12" s="137"/>
      <c r="Q12" s="4"/>
      <c r="R12" s="3"/>
    </row>
    <row r="13" spans="4:17" ht="15.75" thickBot="1" thickTop="1">
      <c r="D13" s="137"/>
      <c r="E13" s="328"/>
      <c r="F13" s="226">
        <v>1</v>
      </c>
      <c r="G13" s="142"/>
      <c r="H13" s="263"/>
      <c r="L13" s="44"/>
      <c r="M13" s="118"/>
      <c r="N13" s="267">
        <v>0</v>
      </c>
      <c r="O13" s="330"/>
      <c r="P13" s="137"/>
      <c r="Q13" s="5"/>
    </row>
    <row r="14" spans="2:18" ht="15" thickBot="1">
      <c r="B14" s="334" t="s">
        <v>55</v>
      </c>
      <c r="C14" s="335"/>
      <c r="D14" s="370" t="str">
        <f>'時程表'!J70</f>
        <v>自由が丘SC</v>
      </c>
      <c r="E14" s="242"/>
      <c r="F14" s="140"/>
      <c r="G14" s="142"/>
      <c r="H14" s="265"/>
      <c r="L14" s="45"/>
      <c r="M14" s="118"/>
      <c r="N14" s="41"/>
      <c r="O14" s="249"/>
      <c r="P14" s="342" t="str">
        <f>'５年生予選リーグ'!D11</f>
        <v>ラスカル千駄木</v>
      </c>
      <c r="Q14" s="338" t="s">
        <v>66</v>
      </c>
      <c r="R14" s="339"/>
    </row>
    <row r="15" spans="2:18" ht="15.75" thickBot="1" thickTop="1">
      <c r="B15" s="336"/>
      <c r="C15" s="337"/>
      <c r="D15" s="353"/>
      <c r="E15" s="239"/>
      <c r="F15" s="141"/>
      <c r="H15" s="265"/>
      <c r="L15" s="45"/>
      <c r="M15" s="3"/>
      <c r="N15" s="35"/>
      <c r="O15" s="245"/>
      <c r="P15" s="343"/>
      <c r="Q15" s="340"/>
      <c r="R15" s="341"/>
    </row>
    <row r="16" spans="2:18" ht="16.5" customHeight="1" thickBot="1">
      <c r="B16" s="2"/>
      <c r="C16" s="2"/>
      <c r="D16" s="137"/>
      <c r="E16" s="137"/>
      <c r="F16" s="137"/>
      <c r="G16" s="329" t="s">
        <v>263</v>
      </c>
      <c r="H16" s="279">
        <v>2</v>
      </c>
      <c r="I16" s="35"/>
      <c r="L16" s="286" t="s">
        <v>323</v>
      </c>
      <c r="M16" s="330" t="s">
        <v>265</v>
      </c>
      <c r="N16" s="137"/>
      <c r="O16" s="137"/>
      <c r="P16" s="137"/>
      <c r="Q16" s="4"/>
      <c r="R16" s="3"/>
    </row>
    <row r="17" spans="4:17" ht="18.75" thickBot="1" thickTop="1">
      <c r="D17" s="137"/>
      <c r="E17" s="137"/>
      <c r="F17" s="137"/>
      <c r="G17" s="328"/>
      <c r="H17" s="292">
        <v>0</v>
      </c>
      <c r="I17" s="291">
        <v>1</v>
      </c>
      <c r="K17" s="295">
        <v>3</v>
      </c>
      <c r="L17" s="294" t="s">
        <v>322</v>
      </c>
      <c r="M17" s="329"/>
      <c r="N17" s="137"/>
      <c r="O17" s="137"/>
      <c r="P17" s="137"/>
      <c r="Q17" s="5"/>
    </row>
    <row r="18" spans="2:18" ht="15" thickBot="1">
      <c r="B18" s="334" t="s">
        <v>56</v>
      </c>
      <c r="C18" s="335"/>
      <c r="D18" s="332" t="str">
        <f>'５年生予選リーグ'!D48</f>
        <v>上目黒FC</v>
      </c>
      <c r="E18" s="221"/>
      <c r="F18" s="143"/>
      <c r="G18" s="35"/>
      <c r="H18" s="273"/>
      <c r="I18" s="3"/>
      <c r="K18" s="223"/>
      <c r="L18" s="293"/>
      <c r="M18" s="3"/>
      <c r="N18" s="142"/>
      <c r="O18" s="2"/>
      <c r="P18" s="342" t="str">
        <f>'５年生予選リーグ'!D17</f>
        <v>油面SC</v>
      </c>
      <c r="Q18" s="338" t="s">
        <v>29</v>
      </c>
      <c r="R18" s="339"/>
    </row>
    <row r="19" spans="2:18" ht="15.75" thickBot="1" thickTop="1">
      <c r="B19" s="336"/>
      <c r="C19" s="337"/>
      <c r="D19" s="333"/>
      <c r="E19" s="45"/>
      <c r="F19" s="140"/>
      <c r="G19" s="134"/>
      <c r="H19" s="273"/>
      <c r="I19" s="361" t="s">
        <v>324</v>
      </c>
      <c r="J19" s="362"/>
      <c r="K19" s="363"/>
      <c r="L19" s="293"/>
      <c r="M19" s="38"/>
      <c r="N19" s="41"/>
      <c r="O19" s="244"/>
      <c r="P19" s="343"/>
      <c r="Q19" s="340"/>
      <c r="R19" s="341"/>
    </row>
    <row r="20" spans="2:18" ht="15" thickBot="1">
      <c r="B20" s="2"/>
      <c r="C20" s="2"/>
      <c r="D20" s="136"/>
      <c r="E20" s="328" t="s">
        <v>248</v>
      </c>
      <c r="F20" s="226">
        <v>1</v>
      </c>
      <c r="G20" s="134"/>
      <c r="H20" s="273"/>
      <c r="I20" s="361"/>
      <c r="J20" s="362"/>
      <c r="K20" s="363"/>
      <c r="L20" s="293"/>
      <c r="M20" s="38"/>
      <c r="N20" s="227">
        <v>0</v>
      </c>
      <c r="O20" s="330" t="s">
        <v>252</v>
      </c>
      <c r="P20" s="36"/>
      <c r="Q20" s="4"/>
      <c r="R20" s="4"/>
    </row>
    <row r="21" spans="2:15" ht="15.75" thickBot="1" thickTop="1">
      <c r="B21" s="2"/>
      <c r="C21" s="2"/>
      <c r="D21" s="136"/>
      <c r="E21" s="329"/>
      <c r="F21" s="252">
        <v>4</v>
      </c>
      <c r="G21" s="43"/>
      <c r="H21" s="273"/>
      <c r="I21" s="361"/>
      <c r="J21" s="362"/>
      <c r="K21" s="363"/>
      <c r="L21" s="293"/>
      <c r="M21" s="44"/>
      <c r="N21" s="258">
        <v>3</v>
      </c>
      <c r="O21" s="329"/>
    </row>
    <row r="22" spans="2:18" ht="15" thickBot="1">
      <c r="B22" s="334" t="s">
        <v>57</v>
      </c>
      <c r="C22" s="335"/>
      <c r="D22" s="332" t="str">
        <f>'５年生予選リーグ'!D13</f>
        <v>猿楽FC</v>
      </c>
      <c r="E22" s="221"/>
      <c r="F22" s="229"/>
      <c r="G22" s="43"/>
      <c r="H22" s="273"/>
      <c r="I22" s="361"/>
      <c r="J22" s="362"/>
      <c r="K22" s="363"/>
      <c r="L22" s="293"/>
      <c r="M22" s="44"/>
      <c r="N22" s="243"/>
      <c r="O22" s="222"/>
      <c r="P22" s="366" t="str">
        <f>'５年生予選リーグ'!D47</f>
        <v>SCシクス</v>
      </c>
      <c r="Q22" s="335" t="s">
        <v>67</v>
      </c>
      <c r="R22" s="364"/>
    </row>
    <row r="23" spans="2:18" ht="15" thickBot="1" thickTop="1">
      <c r="B23" s="336"/>
      <c r="C23" s="337"/>
      <c r="D23" s="333"/>
      <c r="F23" s="328" t="s">
        <v>256</v>
      </c>
      <c r="G23" s="253">
        <v>1</v>
      </c>
      <c r="H23" s="273"/>
      <c r="I23" s="361"/>
      <c r="J23" s="362"/>
      <c r="K23" s="363"/>
      <c r="L23" s="293"/>
      <c r="M23" s="284">
        <v>0</v>
      </c>
      <c r="N23" s="330" t="s">
        <v>260</v>
      </c>
      <c r="P23" s="367"/>
      <c r="Q23" s="337"/>
      <c r="R23" s="365"/>
    </row>
    <row r="24" spans="2:18" ht="15" thickTop="1">
      <c r="B24" s="2"/>
      <c r="C24" s="2"/>
      <c r="D24" s="137"/>
      <c r="E24" s="137"/>
      <c r="F24" s="329"/>
      <c r="G24" s="254">
        <v>4</v>
      </c>
      <c r="H24" s="271"/>
      <c r="I24" s="362"/>
      <c r="J24" s="362"/>
      <c r="K24" s="363"/>
      <c r="L24" s="38"/>
      <c r="M24" s="285">
        <v>3</v>
      </c>
      <c r="N24" s="329"/>
      <c r="O24" s="137"/>
      <c r="P24" s="137"/>
      <c r="Q24" s="4"/>
      <c r="R24" s="3"/>
    </row>
    <row r="25" spans="4:17" ht="15" thickBot="1">
      <c r="D25" s="137"/>
      <c r="E25" s="137"/>
      <c r="F25" s="137"/>
      <c r="G25" s="230"/>
      <c r="H25" s="293"/>
      <c r="I25" s="362"/>
      <c r="J25" s="362"/>
      <c r="K25" s="363"/>
      <c r="L25" s="3"/>
      <c r="M25" s="271"/>
      <c r="N25" s="137"/>
      <c r="O25" s="137"/>
      <c r="P25" s="137"/>
      <c r="Q25" s="5"/>
    </row>
    <row r="26" spans="2:18" ht="15" thickBot="1">
      <c r="B26" s="334" t="s">
        <v>58</v>
      </c>
      <c r="C26" s="335"/>
      <c r="D26" s="354" t="str">
        <f>'時程表'!P12</f>
        <v>暁星アストラ・ジュニア</v>
      </c>
      <c r="E26" s="221"/>
      <c r="F26" s="232"/>
      <c r="G26" s="231"/>
      <c r="H26" s="293"/>
      <c r="I26" s="3"/>
      <c r="J26" s="1" t="s">
        <v>314</v>
      </c>
      <c r="K26" s="223"/>
      <c r="L26" s="3"/>
      <c r="M26" s="270"/>
      <c r="N26" s="272"/>
      <c r="O26" s="222"/>
      <c r="P26" s="351" t="str">
        <f>'時程表'!D68</f>
        <v>ヴィトーリア目黒</v>
      </c>
      <c r="Q26" s="335" t="s">
        <v>68</v>
      </c>
      <c r="R26" s="364"/>
    </row>
    <row r="27" spans="2:18" ht="15.75" thickBot="1" thickTop="1">
      <c r="B27" s="336"/>
      <c r="C27" s="337"/>
      <c r="D27" s="333"/>
      <c r="F27" s="116"/>
      <c r="G27" s="35"/>
      <c r="H27" s="293"/>
      <c r="I27" s="3"/>
      <c r="J27" s="40"/>
      <c r="K27" s="223"/>
      <c r="L27" s="3"/>
      <c r="N27" s="35"/>
      <c r="P27" s="343"/>
      <c r="Q27" s="337"/>
      <c r="R27" s="365"/>
    </row>
    <row r="28" spans="2:18" ht="18" thickBot="1">
      <c r="B28" s="2"/>
      <c r="C28" s="2"/>
      <c r="D28" s="36"/>
      <c r="H28" s="357" t="s">
        <v>267</v>
      </c>
      <c r="I28" s="297">
        <v>0</v>
      </c>
      <c r="J28" s="359" t="s">
        <v>174</v>
      </c>
      <c r="K28" s="296">
        <v>0</v>
      </c>
      <c r="L28" s="355" t="s">
        <v>268</v>
      </c>
      <c r="P28" s="36"/>
      <c r="Q28" s="4"/>
      <c r="R28" s="3"/>
    </row>
    <row r="29" spans="4:17" ht="15" thickBot="1" thickTop="1">
      <c r="D29" s="37"/>
      <c r="H29" s="358"/>
      <c r="I29" s="298"/>
      <c r="J29" s="360"/>
      <c r="K29" s="123"/>
      <c r="L29" s="356"/>
      <c r="P29" s="37"/>
      <c r="Q29" s="5"/>
    </row>
    <row r="30" spans="2:18" ht="15" thickBot="1">
      <c r="B30" s="334" t="s">
        <v>59</v>
      </c>
      <c r="C30" s="335"/>
      <c r="D30" s="332" t="s">
        <v>104</v>
      </c>
      <c r="E30" s="238"/>
      <c r="F30" s="241"/>
      <c r="I30" s="6"/>
      <c r="J30" s="114" t="s">
        <v>327</v>
      </c>
      <c r="K30" s="41"/>
      <c r="L30" s="3"/>
      <c r="N30" s="247"/>
      <c r="O30" s="222"/>
      <c r="P30" s="342" t="s">
        <v>171</v>
      </c>
      <c r="Q30" s="338" t="s">
        <v>69</v>
      </c>
      <c r="R30" s="339"/>
    </row>
    <row r="31" spans="2:18" ht="15.75" thickBot="1" thickTop="1">
      <c r="B31" s="336"/>
      <c r="C31" s="337"/>
      <c r="D31" s="333"/>
      <c r="E31" s="239"/>
      <c r="G31" s="42"/>
      <c r="I31" s="6"/>
      <c r="K31" s="41"/>
      <c r="L31" s="3"/>
      <c r="M31" s="44"/>
      <c r="N31" s="2"/>
      <c r="P31" s="343"/>
      <c r="Q31" s="340"/>
      <c r="R31" s="341"/>
    </row>
    <row r="32" spans="2:18" ht="14.25">
      <c r="B32" s="2"/>
      <c r="C32" s="2"/>
      <c r="D32" s="136"/>
      <c r="G32" s="42"/>
      <c r="I32" s="6"/>
      <c r="K32" s="41"/>
      <c r="L32" s="3"/>
      <c r="M32" s="44"/>
      <c r="N32" s="2"/>
      <c r="P32" s="36"/>
      <c r="Q32" s="4"/>
      <c r="R32" s="4"/>
    </row>
    <row r="33" spans="2:18" ht="14.25" thickBot="1">
      <c r="B33" s="2"/>
      <c r="C33" s="2"/>
      <c r="D33" s="137"/>
      <c r="E33" s="137"/>
      <c r="F33" s="328" t="s">
        <v>257</v>
      </c>
      <c r="G33" s="255">
        <v>0</v>
      </c>
      <c r="I33" s="6"/>
      <c r="K33" s="41"/>
      <c r="L33" s="3"/>
      <c r="M33" s="259">
        <v>1</v>
      </c>
      <c r="N33" s="330" t="s">
        <v>261</v>
      </c>
      <c r="O33" s="137"/>
      <c r="P33" s="137"/>
      <c r="Q33" s="4"/>
      <c r="R33" s="3"/>
    </row>
    <row r="34" spans="2:18" ht="15" thickBot="1" thickTop="1">
      <c r="B34" s="334" t="s">
        <v>60</v>
      </c>
      <c r="C34" s="335"/>
      <c r="D34" s="332" t="str">
        <f>'５年生予選リーグ'!D27</f>
        <v>鷹の子SC</v>
      </c>
      <c r="E34" s="221"/>
      <c r="F34" s="329"/>
      <c r="G34" s="256">
        <v>2</v>
      </c>
      <c r="I34" s="6"/>
      <c r="K34" s="41"/>
      <c r="L34" s="273"/>
      <c r="M34" s="274">
        <v>6</v>
      </c>
      <c r="N34" s="329"/>
      <c r="O34" s="2"/>
      <c r="P34" s="342" t="str">
        <f>'５年生予選リーグ'!D66</f>
        <v>トラストユナイテッド</v>
      </c>
      <c r="Q34" s="338" t="s">
        <v>70</v>
      </c>
      <c r="R34" s="339"/>
    </row>
    <row r="35" spans="2:18" ht="15.75" thickBot="1" thickTop="1">
      <c r="B35" s="336"/>
      <c r="C35" s="337"/>
      <c r="D35" s="333"/>
      <c r="E35" s="3"/>
      <c r="F35" s="233"/>
      <c r="G35" s="235"/>
      <c r="I35" s="6"/>
      <c r="K35" s="41"/>
      <c r="L35" s="273"/>
      <c r="M35" s="271"/>
      <c r="N35" s="246"/>
      <c r="O35" s="245"/>
      <c r="P35" s="343"/>
      <c r="Q35" s="340"/>
      <c r="R35" s="341"/>
    </row>
    <row r="36" spans="2:18" ht="15" thickBot="1">
      <c r="B36" s="2"/>
      <c r="C36" s="2"/>
      <c r="D36" s="137"/>
      <c r="E36" s="329" t="s">
        <v>249</v>
      </c>
      <c r="F36" s="234">
        <v>2</v>
      </c>
      <c r="G36" s="235"/>
      <c r="I36" s="331"/>
      <c r="K36" s="41"/>
      <c r="L36" s="273"/>
      <c r="M36" s="271"/>
      <c r="N36" s="225" t="s">
        <v>289</v>
      </c>
      <c r="O36" s="329" t="s">
        <v>253</v>
      </c>
      <c r="P36" s="137"/>
      <c r="Q36" s="4"/>
      <c r="R36" s="3"/>
    </row>
    <row r="37" spans="4:17" ht="15.75" thickBot="1" thickTop="1">
      <c r="D37" s="137"/>
      <c r="E37" s="328"/>
      <c r="F37" s="224">
        <v>1</v>
      </c>
      <c r="G37" s="142"/>
      <c r="H37" s="121"/>
      <c r="I37" s="331"/>
      <c r="K37" s="41"/>
      <c r="L37" s="251"/>
      <c r="M37" s="38"/>
      <c r="N37" s="250" t="s">
        <v>290</v>
      </c>
      <c r="O37" s="330"/>
      <c r="P37" s="137"/>
      <c r="Q37" s="5"/>
    </row>
    <row r="38" spans="2:18" ht="15" thickBot="1">
      <c r="B38" s="334" t="s">
        <v>61</v>
      </c>
      <c r="C38" s="335"/>
      <c r="D38" s="332" t="s">
        <v>92</v>
      </c>
      <c r="E38" s="242"/>
      <c r="F38" s="140"/>
      <c r="G38" s="142"/>
      <c r="H38" s="122"/>
      <c r="I38" s="331"/>
      <c r="K38" s="41"/>
      <c r="L38" s="251"/>
      <c r="M38" s="38"/>
      <c r="N38" s="41"/>
      <c r="O38" s="249"/>
      <c r="P38" s="342" t="s">
        <v>90</v>
      </c>
      <c r="Q38" s="338" t="s">
        <v>71</v>
      </c>
      <c r="R38" s="339"/>
    </row>
    <row r="39" spans="2:18" ht="15.75" thickBot="1" thickTop="1">
      <c r="B39" s="336"/>
      <c r="C39" s="337"/>
      <c r="D39" s="333"/>
      <c r="E39" s="239"/>
      <c r="F39" s="141"/>
      <c r="H39" s="122"/>
      <c r="I39" s="6"/>
      <c r="K39" s="41"/>
      <c r="L39" s="275"/>
      <c r="M39" s="3"/>
      <c r="N39" s="35"/>
      <c r="O39" s="245"/>
      <c r="P39" s="343"/>
      <c r="Q39" s="340"/>
      <c r="R39" s="341"/>
    </row>
    <row r="40" spans="2:18" ht="18" thickBot="1">
      <c r="B40" s="2"/>
      <c r="C40" s="2"/>
      <c r="D40" s="137"/>
      <c r="E40" s="137"/>
      <c r="F40" s="137"/>
      <c r="G40" s="328" t="s">
        <v>264</v>
      </c>
      <c r="H40" s="280">
        <v>0</v>
      </c>
      <c r="I40" s="119">
        <v>0</v>
      </c>
      <c r="K40" s="120">
        <v>0</v>
      </c>
      <c r="L40" s="287">
        <v>1</v>
      </c>
      <c r="M40" s="329" t="s">
        <v>266</v>
      </c>
      <c r="N40" s="137"/>
      <c r="O40" s="137"/>
      <c r="P40" s="137"/>
      <c r="Q40" s="4"/>
      <c r="R40" s="3"/>
    </row>
    <row r="41" spans="4:17" ht="15" thickBot="1" thickTop="1">
      <c r="D41" s="137"/>
      <c r="E41" s="137"/>
      <c r="F41" s="137"/>
      <c r="G41" s="329"/>
      <c r="H41" s="281">
        <v>3</v>
      </c>
      <c r="L41" s="286">
        <v>0</v>
      </c>
      <c r="M41" s="330"/>
      <c r="N41" s="137"/>
      <c r="O41" s="137"/>
      <c r="P41" s="137"/>
      <c r="Q41" s="5"/>
    </row>
    <row r="42" spans="2:18" ht="15" thickBot="1">
      <c r="B42" s="334" t="s">
        <v>62</v>
      </c>
      <c r="C42" s="335"/>
      <c r="D42" s="332" t="str">
        <f>'５年生予選リーグ'!D63</f>
        <v>ソレイユFCJr</v>
      </c>
      <c r="E42" s="221"/>
      <c r="F42" s="143"/>
      <c r="G42" s="35"/>
      <c r="H42" s="265"/>
      <c r="L42" s="44"/>
      <c r="M42" s="3"/>
      <c r="N42" s="142"/>
      <c r="O42" s="222"/>
      <c r="P42" s="342" t="str">
        <f>'５年生予選リーグ'!D30</f>
        <v>五本木FC</v>
      </c>
      <c r="Q42" s="338" t="s">
        <v>72</v>
      </c>
      <c r="R42" s="339"/>
    </row>
    <row r="43" spans="2:18" ht="15.75" thickBot="1" thickTop="1">
      <c r="B43" s="336"/>
      <c r="C43" s="337"/>
      <c r="D43" s="333"/>
      <c r="E43" s="3"/>
      <c r="F43" s="236"/>
      <c r="G43" s="134"/>
      <c r="H43" s="265"/>
      <c r="L43" s="44"/>
      <c r="M43" s="118"/>
      <c r="N43" s="223"/>
      <c r="P43" s="343"/>
      <c r="Q43" s="340"/>
      <c r="R43" s="341"/>
    </row>
    <row r="44" spans="2:18" ht="15" thickBot="1">
      <c r="B44" s="2"/>
      <c r="C44" s="2"/>
      <c r="D44" s="136"/>
      <c r="E44" s="329" t="s">
        <v>250</v>
      </c>
      <c r="F44" s="236">
        <v>3</v>
      </c>
      <c r="G44" s="134"/>
      <c r="H44" s="265"/>
      <c r="L44" s="44"/>
      <c r="M44" s="118"/>
      <c r="N44" s="225">
        <v>3</v>
      </c>
      <c r="O44" s="329" t="s">
        <v>254</v>
      </c>
      <c r="P44" s="36"/>
      <c r="Q44" s="4"/>
      <c r="R44" s="4"/>
    </row>
    <row r="45" spans="2:15" ht="15.75" thickBot="1" thickTop="1">
      <c r="B45" s="2"/>
      <c r="C45" s="2"/>
      <c r="D45" s="136"/>
      <c r="E45" s="328"/>
      <c r="F45" s="237">
        <v>0</v>
      </c>
      <c r="G45" s="231"/>
      <c r="H45" s="265"/>
      <c r="L45" s="44"/>
      <c r="M45" s="251"/>
      <c r="N45" s="250">
        <v>0</v>
      </c>
      <c r="O45" s="330"/>
    </row>
    <row r="46" spans="2:18" ht="15" thickBot="1">
      <c r="B46" s="334" t="s">
        <v>63</v>
      </c>
      <c r="C46" s="335"/>
      <c r="D46" s="332" t="str">
        <f>'５年生予選リーグ'!D71</f>
        <v>千駄ヶ谷FC</v>
      </c>
      <c r="E46" s="242"/>
      <c r="G46" s="231"/>
      <c r="H46" s="265"/>
      <c r="L46" s="44"/>
      <c r="M46" s="251"/>
      <c r="N46" s="41"/>
      <c r="O46" s="2"/>
      <c r="P46" s="366" t="str">
        <f>'５年生予選リーグ'!D35</f>
        <v>烏森SC</v>
      </c>
      <c r="Q46" s="335" t="s">
        <v>73</v>
      </c>
      <c r="R46" s="364"/>
    </row>
    <row r="47" spans="2:18" ht="15.75" thickBot="1" thickTop="1">
      <c r="B47" s="336"/>
      <c r="C47" s="337"/>
      <c r="D47" s="333"/>
      <c r="E47" s="239"/>
      <c r="F47" s="329" t="s">
        <v>258</v>
      </c>
      <c r="G47" s="266" t="s">
        <v>287</v>
      </c>
      <c r="H47" s="265"/>
      <c r="I47" s="3"/>
      <c r="J47" s="1" t="s">
        <v>328</v>
      </c>
      <c r="K47" s="2"/>
      <c r="L47" s="44"/>
      <c r="M47" s="260">
        <v>3</v>
      </c>
      <c r="N47" s="329" t="s">
        <v>262</v>
      </c>
      <c r="O47" s="245"/>
      <c r="P47" s="367"/>
      <c r="Q47" s="337"/>
      <c r="R47" s="365"/>
    </row>
    <row r="48" spans="2:18" ht="18.75" thickBot="1" thickTop="1">
      <c r="B48" s="2"/>
      <c r="C48" s="2"/>
      <c r="D48" s="137"/>
      <c r="E48" s="137"/>
      <c r="F48" s="328"/>
      <c r="G48" s="257" t="s">
        <v>288</v>
      </c>
      <c r="H48" s="142"/>
      <c r="I48" s="299">
        <v>3</v>
      </c>
      <c r="J48" s="326" t="s">
        <v>145</v>
      </c>
      <c r="K48" s="300">
        <v>0</v>
      </c>
      <c r="L48" s="38"/>
      <c r="M48" s="261">
        <v>0</v>
      </c>
      <c r="N48" s="330"/>
      <c r="O48" s="137"/>
      <c r="P48" s="137"/>
      <c r="Q48" s="4"/>
      <c r="R48" s="3"/>
    </row>
    <row r="49" spans="4:17" ht="15.75" thickBot="1" thickTop="1">
      <c r="D49" s="137"/>
      <c r="E49" s="137"/>
      <c r="F49" s="138"/>
      <c r="G49" s="117"/>
      <c r="H49" s="293"/>
      <c r="I49" s="301"/>
      <c r="J49" s="327"/>
      <c r="K49" s="302"/>
      <c r="L49" s="3"/>
      <c r="M49" s="135"/>
      <c r="N49" s="139"/>
      <c r="O49" s="137"/>
      <c r="P49" s="137"/>
      <c r="Q49" s="5"/>
    </row>
    <row r="50" spans="2:18" ht="15" thickBot="1">
      <c r="B50" s="334" t="s">
        <v>64</v>
      </c>
      <c r="C50" s="335"/>
      <c r="D50" s="332" t="str">
        <f>'５年生予選リーグ'!D33</f>
        <v>F Cとんぼ</v>
      </c>
      <c r="E50" s="238"/>
      <c r="F50" s="240"/>
      <c r="G50" s="43"/>
      <c r="I50" s="39"/>
      <c r="J50" s="39"/>
      <c r="K50" s="39"/>
      <c r="L50" s="3"/>
      <c r="M50" s="44"/>
      <c r="N50" s="248"/>
      <c r="O50" s="222"/>
      <c r="P50" s="342" t="str">
        <f>'５年生予選リーグ'!D69</f>
        <v>B O N O S</v>
      </c>
      <c r="Q50" s="338" t="s">
        <v>74</v>
      </c>
      <c r="R50" s="339"/>
    </row>
    <row r="51" spans="2:18" ht="15.75" thickBot="1" thickTop="1">
      <c r="B51" s="336"/>
      <c r="C51" s="337"/>
      <c r="D51" s="333"/>
      <c r="E51" s="239"/>
      <c r="F51" s="116"/>
      <c r="G51" s="35"/>
      <c r="I51" s="39"/>
      <c r="J51" s="115"/>
      <c r="K51" s="39"/>
      <c r="L51" s="3"/>
      <c r="N51" s="35"/>
      <c r="P51" s="343"/>
      <c r="Q51" s="340"/>
      <c r="R51" s="341"/>
    </row>
    <row r="52" spans="10:12" ht="13.5">
      <c r="J52" s="1" t="s">
        <v>76</v>
      </c>
      <c r="L52" s="3" t="s">
        <v>330</v>
      </c>
    </row>
    <row r="53" spans="10:12" ht="13.5">
      <c r="J53" s="1" t="s">
        <v>77</v>
      </c>
      <c r="L53" t="s">
        <v>331</v>
      </c>
    </row>
    <row r="54" spans="10:12" ht="13.5">
      <c r="J54" s="1" t="s">
        <v>325</v>
      </c>
      <c r="L54" t="s">
        <v>145</v>
      </c>
    </row>
    <row r="55" spans="10:12" ht="13.5">
      <c r="J55" s="1" t="s">
        <v>326</v>
      </c>
      <c r="L55" t="s">
        <v>139</v>
      </c>
    </row>
    <row r="62" spans="10:11" ht="13.5">
      <c r="J62"/>
      <c r="K62"/>
    </row>
    <row r="63" spans="10:11" ht="13.5">
      <c r="J63"/>
      <c r="K63"/>
    </row>
  </sheetData>
  <sheetProtection/>
  <mergeCells count="78">
    <mergeCell ref="P22:P23"/>
    <mergeCell ref="Q22:R23"/>
    <mergeCell ref="Q46:R47"/>
    <mergeCell ref="P46:P47"/>
    <mergeCell ref="B2:R2"/>
    <mergeCell ref="B3:R3"/>
    <mergeCell ref="P18:P19"/>
    <mergeCell ref="B18:C19"/>
    <mergeCell ref="D18:D19"/>
    <mergeCell ref="B14:C15"/>
    <mergeCell ref="Q50:R51"/>
    <mergeCell ref="Q14:R15"/>
    <mergeCell ref="Q18:R19"/>
    <mergeCell ref="Q26:R27"/>
    <mergeCell ref="Q30:R31"/>
    <mergeCell ref="Q42:R43"/>
    <mergeCell ref="Q38:R39"/>
    <mergeCell ref="P50:P51"/>
    <mergeCell ref="L28:L29"/>
    <mergeCell ref="H28:H29"/>
    <mergeCell ref="J28:J29"/>
    <mergeCell ref="P38:P39"/>
    <mergeCell ref="P42:P43"/>
    <mergeCell ref="P30:P31"/>
    <mergeCell ref="B50:C51"/>
    <mergeCell ref="D50:D51"/>
    <mergeCell ref="B26:C27"/>
    <mergeCell ref="D26:D27"/>
    <mergeCell ref="B30:C31"/>
    <mergeCell ref="B6:C7"/>
    <mergeCell ref="D38:D39"/>
    <mergeCell ref="B42:C43"/>
    <mergeCell ref="D30:D31"/>
    <mergeCell ref="D14:D15"/>
    <mergeCell ref="B4:R4"/>
    <mergeCell ref="Q6:R7"/>
    <mergeCell ref="P6:P7"/>
    <mergeCell ref="H5:L6"/>
    <mergeCell ref="F9:F10"/>
    <mergeCell ref="P14:P15"/>
    <mergeCell ref="D6:D7"/>
    <mergeCell ref="B10:C11"/>
    <mergeCell ref="D10:D11"/>
    <mergeCell ref="B22:C23"/>
    <mergeCell ref="B34:C35"/>
    <mergeCell ref="D34:D35"/>
    <mergeCell ref="Q10:R11"/>
    <mergeCell ref="P10:P11"/>
    <mergeCell ref="P26:P27"/>
    <mergeCell ref="P34:P35"/>
    <mergeCell ref="Q34:R35"/>
    <mergeCell ref="M40:M41"/>
    <mergeCell ref="E12:E13"/>
    <mergeCell ref="E20:E21"/>
    <mergeCell ref="B46:C47"/>
    <mergeCell ref="D46:D47"/>
    <mergeCell ref="D22:D23"/>
    <mergeCell ref="I19:K25"/>
    <mergeCell ref="I36:I38"/>
    <mergeCell ref="D42:D43"/>
    <mergeCell ref="B38:C39"/>
    <mergeCell ref="E36:E37"/>
    <mergeCell ref="E44:E45"/>
    <mergeCell ref="O12:O13"/>
    <mergeCell ref="O20:O21"/>
    <mergeCell ref="O36:O37"/>
    <mergeCell ref="O44:O45"/>
    <mergeCell ref="M16:M17"/>
    <mergeCell ref="J48:J49"/>
    <mergeCell ref="F23:F24"/>
    <mergeCell ref="F33:F34"/>
    <mergeCell ref="F47:F48"/>
    <mergeCell ref="N9:N10"/>
    <mergeCell ref="N23:N24"/>
    <mergeCell ref="N33:N34"/>
    <mergeCell ref="N47:N48"/>
    <mergeCell ref="G16:G17"/>
    <mergeCell ref="G40:G4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64" r:id="rId1"/>
  <headerFooter alignWithMargins="0">
    <oddFooter>&amp;RTJFL：７B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zoomScalePageLayoutView="0" workbookViewId="0" topLeftCell="A85">
      <selection activeCell="N92" sqref="N92:P95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148" customWidth="1"/>
    <col min="5" max="6" width="3.875" style="145" customWidth="1"/>
    <col min="7" max="9" width="3.875" style="147" customWidth="1"/>
    <col min="10" max="10" width="16.50390625" style="146" customWidth="1"/>
    <col min="11" max="11" width="7.375" style="146" customWidth="1"/>
    <col min="12" max="12" width="1.625" style="146" customWidth="1"/>
    <col min="13" max="13" width="6.50390625" style="145" customWidth="1"/>
    <col min="14" max="14" width="7.00390625" style="1" customWidth="1"/>
    <col min="15" max="15" width="4.125" style="1" customWidth="1"/>
    <col min="16" max="16" width="16.125" style="0" customWidth="1"/>
    <col min="17" max="18" width="3.625" style="148" customWidth="1"/>
    <col min="19" max="19" width="3.625" style="145" customWidth="1"/>
    <col min="20" max="20" width="3.75390625" style="145" customWidth="1"/>
    <col min="21" max="21" width="3.625" style="147" customWidth="1"/>
    <col min="22" max="22" width="13.125" style="147" customWidth="1"/>
    <col min="23" max="23" width="7.00390625" style="146" customWidth="1"/>
    <col min="24" max="25" width="3.625" style="146" customWidth="1"/>
    <col min="26" max="26" width="18.625" style="145" customWidth="1"/>
    <col min="27" max="27" width="5.125" style="0" bestFit="1" customWidth="1"/>
    <col min="28" max="28" width="8.875" style="0" customWidth="1"/>
    <col min="29" max="29" width="10.125" style="144" customWidth="1"/>
  </cols>
  <sheetData>
    <row r="1" spans="1:23" ht="10.5" customHeight="1">
      <c r="A1" s="401" t="s">
        <v>84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3"/>
    </row>
    <row r="2" spans="1:23" ht="27.75" customHeight="1" thickBot="1">
      <c r="A2" s="404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6"/>
    </row>
    <row r="3" spans="1:23" ht="12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91"/>
      <c r="M3" s="183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19.5" customHeight="1" thickTop="1">
      <c r="A4" s="187"/>
      <c r="B4" s="407" t="s">
        <v>152</v>
      </c>
      <c r="C4" s="407"/>
      <c r="D4" s="407"/>
      <c r="E4" s="407"/>
      <c r="F4" s="407"/>
      <c r="G4" s="407"/>
      <c r="H4" s="407"/>
      <c r="I4" s="407"/>
      <c r="J4" s="407"/>
      <c r="K4" s="407"/>
      <c r="L4" s="191"/>
      <c r="M4" s="409" t="s">
        <v>153</v>
      </c>
      <c r="N4" s="409"/>
      <c r="O4" s="409"/>
      <c r="P4" s="409"/>
      <c r="Q4" s="409"/>
      <c r="R4" s="409"/>
      <c r="S4" s="409"/>
      <c r="T4" s="409"/>
      <c r="U4" s="409"/>
      <c r="V4" s="409"/>
      <c r="W4" s="409"/>
    </row>
    <row r="5" spans="1:29" s="188" customFormat="1" ht="19.5" customHeight="1">
      <c r="A5" s="18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191"/>
      <c r="M5" s="409" t="s">
        <v>329</v>
      </c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146"/>
      <c r="Y5" s="146"/>
      <c r="Z5" s="145"/>
      <c r="AA5"/>
      <c r="AC5" s="144"/>
    </row>
    <row r="6" spans="1:23" ht="19.5" customHeight="1">
      <c r="A6" s="18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187"/>
      <c r="M6" s="409" t="s">
        <v>151</v>
      </c>
      <c r="N6" s="409"/>
      <c r="O6" s="409"/>
      <c r="P6" s="409"/>
      <c r="Q6" s="409"/>
      <c r="R6" s="409"/>
      <c r="S6" s="409"/>
      <c r="T6" s="409"/>
      <c r="U6" s="409"/>
      <c r="V6" s="409"/>
      <c r="W6" s="409"/>
    </row>
    <row r="7" spans="1:23" ht="18" customHeight="1" thickBot="1">
      <c r="A7" s="190"/>
      <c r="B7" s="189"/>
      <c r="C7" s="189"/>
      <c r="D7" s="189"/>
      <c r="E7" s="182"/>
      <c r="F7" s="182"/>
      <c r="G7" s="183"/>
      <c r="H7" s="183"/>
      <c r="I7" s="182"/>
      <c r="J7" s="183"/>
      <c r="K7" s="183"/>
      <c r="L7" s="184"/>
      <c r="M7" s="183"/>
      <c r="N7" s="182"/>
      <c r="O7" s="182"/>
      <c r="P7" s="182"/>
      <c r="Q7" s="182"/>
      <c r="R7" s="182"/>
      <c r="S7" s="182"/>
      <c r="T7" s="182"/>
      <c r="U7" s="182"/>
      <c r="V7" s="182"/>
      <c r="W7" s="182"/>
    </row>
    <row r="8" spans="1:29" s="146" customFormat="1" ht="18" customHeight="1">
      <c r="A8" s="410">
        <v>39348</v>
      </c>
      <c r="B8" s="411"/>
      <c r="C8" s="180"/>
      <c r="D8" s="371" t="s">
        <v>135</v>
      </c>
      <c r="E8" s="372"/>
      <c r="F8" s="372"/>
      <c r="G8" s="372"/>
      <c r="H8" s="372"/>
      <c r="I8" s="372"/>
      <c r="J8" s="372"/>
      <c r="K8" s="373"/>
      <c r="L8" s="179"/>
      <c r="M8" s="410">
        <v>41909</v>
      </c>
      <c r="N8" s="411"/>
      <c r="O8" s="180"/>
      <c r="P8" s="371" t="s">
        <v>135</v>
      </c>
      <c r="Q8" s="372"/>
      <c r="R8" s="372"/>
      <c r="S8" s="372"/>
      <c r="T8" s="372"/>
      <c r="U8" s="372"/>
      <c r="V8" s="372"/>
      <c r="W8" s="373"/>
      <c r="Z8" s="145"/>
      <c r="AA8"/>
      <c r="AB8"/>
      <c r="AC8" s="144"/>
    </row>
    <row r="9" spans="1:29" s="146" customFormat="1" ht="18" customHeight="1" thickBot="1">
      <c r="A9" s="178" t="s">
        <v>134</v>
      </c>
      <c r="B9" s="177" t="s">
        <v>133</v>
      </c>
      <c r="C9" s="177" t="s">
        <v>132</v>
      </c>
      <c r="D9" s="391" t="s">
        <v>131</v>
      </c>
      <c r="E9" s="392"/>
      <c r="F9" s="392"/>
      <c r="G9" s="392"/>
      <c r="H9" s="392"/>
      <c r="I9" s="392"/>
      <c r="J9" s="393"/>
      <c r="K9" s="176" t="s">
        <v>130</v>
      </c>
      <c r="L9" s="175"/>
      <c r="M9" s="178" t="s">
        <v>134</v>
      </c>
      <c r="N9" s="177" t="s">
        <v>133</v>
      </c>
      <c r="O9" s="177" t="s">
        <v>132</v>
      </c>
      <c r="P9" s="391" t="s">
        <v>131</v>
      </c>
      <c r="Q9" s="392"/>
      <c r="R9" s="392"/>
      <c r="S9" s="392"/>
      <c r="T9" s="392"/>
      <c r="U9" s="392"/>
      <c r="V9" s="393"/>
      <c r="W9" s="176" t="s">
        <v>130</v>
      </c>
      <c r="Z9" s="145"/>
      <c r="AA9"/>
      <c r="AB9"/>
      <c r="AC9" s="144"/>
    </row>
    <row r="10" spans="1:29" s="146" customFormat="1" ht="18" customHeight="1" thickBot="1">
      <c r="A10" s="181"/>
      <c r="B10" s="174"/>
      <c r="C10" s="394" t="s">
        <v>169</v>
      </c>
      <c r="D10" s="394"/>
      <c r="E10" s="394"/>
      <c r="F10" s="394"/>
      <c r="G10" s="394"/>
      <c r="H10" s="394"/>
      <c r="I10" s="394"/>
      <c r="J10" s="394"/>
      <c r="K10" s="395"/>
      <c r="L10" s="173"/>
      <c r="M10" s="181"/>
      <c r="N10" s="174"/>
      <c r="O10" s="394" t="s">
        <v>169</v>
      </c>
      <c r="P10" s="394"/>
      <c r="Q10" s="394"/>
      <c r="R10" s="394"/>
      <c r="S10" s="394"/>
      <c r="T10" s="394"/>
      <c r="U10" s="394"/>
      <c r="V10" s="394"/>
      <c r="W10" s="395"/>
      <c r="Z10" s="145"/>
      <c r="AA10"/>
      <c r="AB10"/>
      <c r="AC10" s="144"/>
    </row>
    <row r="11" spans="1:29" s="146" customFormat="1" ht="18" customHeight="1">
      <c r="A11" s="172">
        <v>1</v>
      </c>
      <c r="B11" s="171">
        <v>0.3958333333333333</v>
      </c>
      <c r="C11" s="414" t="s">
        <v>154</v>
      </c>
      <c r="D11" s="415"/>
      <c r="E11" s="415"/>
      <c r="F11" s="415"/>
      <c r="G11" s="415"/>
      <c r="H11" s="415"/>
      <c r="I11" s="415"/>
      <c r="J11" s="416"/>
      <c r="K11" s="157" t="s">
        <v>129</v>
      </c>
      <c r="L11" s="164"/>
      <c r="M11" s="172">
        <v>1</v>
      </c>
      <c r="N11" s="171">
        <v>0.3958333333333333</v>
      </c>
      <c r="O11" s="161" t="s">
        <v>179</v>
      </c>
      <c r="P11" s="185" t="s">
        <v>161</v>
      </c>
      <c r="Q11" s="159"/>
      <c r="R11" s="159">
        <v>2</v>
      </c>
      <c r="S11" s="159" t="s">
        <v>177</v>
      </c>
      <c r="T11" s="159">
        <v>0</v>
      </c>
      <c r="U11" s="159"/>
      <c r="V11" s="186" t="s">
        <v>172</v>
      </c>
      <c r="W11" s="157">
        <v>2</v>
      </c>
      <c r="Z11" s="145"/>
      <c r="AA11"/>
      <c r="AB11"/>
      <c r="AC11" s="144"/>
    </row>
    <row r="12" spans="1:29" s="146" customFormat="1" ht="18" customHeight="1">
      <c r="A12" s="163">
        <v>2</v>
      </c>
      <c r="B12" s="162">
        <v>0.4305555555555556</v>
      </c>
      <c r="C12" s="386"/>
      <c r="D12" s="387"/>
      <c r="E12" s="387"/>
      <c r="F12" s="387"/>
      <c r="G12" s="387"/>
      <c r="H12" s="387"/>
      <c r="I12" s="387"/>
      <c r="J12" s="388"/>
      <c r="K12" s="157" t="s">
        <v>129</v>
      </c>
      <c r="L12" s="164"/>
      <c r="M12" s="163">
        <v>2</v>
      </c>
      <c r="N12" s="162">
        <v>0.4305555555555556</v>
      </c>
      <c r="O12" s="161" t="s">
        <v>165</v>
      </c>
      <c r="P12" s="160" t="s">
        <v>93</v>
      </c>
      <c r="Q12" s="159"/>
      <c r="R12" s="159">
        <v>4</v>
      </c>
      <c r="S12" s="159" t="s">
        <v>141</v>
      </c>
      <c r="T12" s="159">
        <v>0</v>
      </c>
      <c r="U12" s="159"/>
      <c r="V12" s="186" t="s">
        <v>173</v>
      </c>
      <c r="W12" s="157">
        <v>1</v>
      </c>
      <c r="Z12" s="145"/>
      <c r="AA12"/>
      <c r="AB12"/>
      <c r="AC12" s="144"/>
    </row>
    <row r="13" spans="1:29" s="146" customFormat="1" ht="18" customHeight="1">
      <c r="A13" s="163">
        <v>3</v>
      </c>
      <c r="B13" s="162">
        <v>0.46527777777777773</v>
      </c>
      <c r="C13" s="169" t="s">
        <v>155</v>
      </c>
      <c r="D13" s="160" t="s">
        <v>158</v>
      </c>
      <c r="E13" s="159"/>
      <c r="F13" s="159">
        <v>5</v>
      </c>
      <c r="G13" s="159" t="s">
        <v>141</v>
      </c>
      <c r="H13" s="159">
        <v>0</v>
      </c>
      <c r="I13" s="159"/>
      <c r="J13" s="186" t="s">
        <v>195</v>
      </c>
      <c r="K13" s="157" t="s">
        <v>159</v>
      </c>
      <c r="L13" s="164"/>
      <c r="M13" s="163">
        <v>3</v>
      </c>
      <c r="N13" s="162">
        <v>0.46527777777777773</v>
      </c>
      <c r="O13" s="161" t="s">
        <v>176</v>
      </c>
      <c r="P13" s="160" t="s">
        <v>149</v>
      </c>
      <c r="Q13" s="159"/>
      <c r="R13" s="159">
        <v>0</v>
      </c>
      <c r="S13" s="159" t="s">
        <v>177</v>
      </c>
      <c r="T13" s="159">
        <v>5</v>
      </c>
      <c r="U13" s="159"/>
      <c r="V13" s="186" t="s">
        <v>162</v>
      </c>
      <c r="W13" s="157">
        <v>4</v>
      </c>
      <c r="Z13" s="145"/>
      <c r="AA13"/>
      <c r="AB13"/>
      <c r="AC13" s="144"/>
    </row>
    <row r="14" spans="1:29" s="146" customFormat="1" ht="18" customHeight="1">
      <c r="A14" s="163">
        <v>4</v>
      </c>
      <c r="B14" s="170">
        <v>0.5</v>
      </c>
      <c r="C14" s="383" t="s">
        <v>154</v>
      </c>
      <c r="D14" s="384"/>
      <c r="E14" s="384"/>
      <c r="F14" s="384"/>
      <c r="G14" s="384"/>
      <c r="H14" s="384"/>
      <c r="I14" s="384"/>
      <c r="J14" s="385"/>
      <c r="K14" s="157" t="s">
        <v>129</v>
      </c>
      <c r="L14" s="164"/>
      <c r="M14" s="163">
        <v>4</v>
      </c>
      <c r="N14" s="170">
        <v>0.5</v>
      </c>
      <c r="O14" s="169" t="s">
        <v>166</v>
      </c>
      <c r="P14" s="160" t="s">
        <v>93</v>
      </c>
      <c r="Q14" s="159"/>
      <c r="R14" s="159">
        <v>15</v>
      </c>
      <c r="S14" s="159" t="s">
        <v>141</v>
      </c>
      <c r="T14" s="159">
        <v>0</v>
      </c>
      <c r="U14" s="159"/>
      <c r="V14" s="186" t="s">
        <v>142</v>
      </c>
      <c r="W14" s="157">
        <v>3</v>
      </c>
      <c r="Z14" s="145"/>
      <c r="AA14"/>
      <c r="AB14"/>
      <c r="AC14" s="144"/>
    </row>
    <row r="15" spans="1:29" s="146" customFormat="1" ht="18" customHeight="1">
      <c r="A15" s="163">
        <v>5</v>
      </c>
      <c r="B15" s="162">
        <v>0.5347222222222222</v>
      </c>
      <c r="C15" s="386"/>
      <c r="D15" s="387"/>
      <c r="E15" s="387"/>
      <c r="F15" s="387"/>
      <c r="G15" s="387"/>
      <c r="H15" s="387"/>
      <c r="I15" s="387"/>
      <c r="J15" s="388"/>
      <c r="K15" s="157" t="s">
        <v>129</v>
      </c>
      <c r="L15" s="164"/>
      <c r="M15" s="163">
        <v>5</v>
      </c>
      <c r="N15" s="162">
        <v>0.5347222222222222</v>
      </c>
      <c r="O15" s="161" t="s">
        <v>180</v>
      </c>
      <c r="P15" s="185" t="str">
        <f>P11</f>
        <v>鷹の子SC</v>
      </c>
      <c r="Q15" s="159"/>
      <c r="R15" s="159">
        <v>10</v>
      </c>
      <c r="S15" s="159" t="s">
        <v>141</v>
      </c>
      <c r="T15" s="159">
        <v>0</v>
      </c>
      <c r="U15" s="159"/>
      <c r="V15" s="186" t="str">
        <f>P13</f>
        <v>落一小ドリームス</v>
      </c>
      <c r="W15" s="157">
        <v>6</v>
      </c>
      <c r="Z15" s="145"/>
      <c r="AA15"/>
      <c r="AB15"/>
      <c r="AC15" s="144"/>
    </row>
    <row r="16" spans="1:29" s="146" customFormat="1" ht="18" customHeight="1">
      <c r="A16" s="163">
        <v>6</v>
      </c>
      <c r="B16" s="162">
        <v>0.5694444444444444</v>
      </c>
      <c r="C16" s="169" t="s">
        <v>156</v>
      </c>
      <c r="D16" s="160" t="s">
        <v>158</v>
      </c>
      <c r="E16" s="159"/>
      <c r="F16" s="159">
        <v>4</v>
      </c>
      <c r="G16" s="159" t="s">
        <v>141</v>
      </c>
      <c r="H16" s="159">
        <v>0</v>
      </c>
      <c r="I16" s="159"/>
      <c r="J16" s="186" t="s">
        <v>110</v>
      </c>
      <c r="K16" s="157">
        <v>7</v>
      </c>
      <c r="L16" s="164"/>
      <c r="M16" s="163">
        <v>6</v>
      </c>
      <c r="N16" s="162">
        <v>0.5694444444444444</v>
      </c>
      <c r="O16" s="161" t="s">
        <v>167</v>
      </c>
      <c r="P16" s="185" t="s">
        <v>173</v>
      </c>
      <c r="Q16" s="159"/>
      <c r="R16" s="159">
        <v>5</v>
      </c>
      <c r="S16" s="159" t="s">
        <v>141</v>
      </c>
      <c r="T16" s="159">
        <v>1</v>
      </c>
      <c r="U16" s="159"/>
      <c r="V16" s="186" t="s">
        <v>142</v>
      </c>
      <c r="W16" s="157">
        <v>5</v>
      </c>
      <c r="Z16" s="145"/>
      <c r="AA16"/>
      <c r="AB16"/>
      <c r="AC16" s="144"/>
    </row>
    <row r="17" spans="1:29" s="146" customFormat="1" ht="18" customHeight="1">
      <c r="A17" s="168">
        <v>7</v>
      </c>
      <c r="B17" s="167">
        <v>0.6041666666666666</v>
      </c>
      <c r="C17" s="161" t="s">
        <v>160</v>
      </c>
      <c r="D17" s="160" t="s">
        <v>106</v>
      </c>
      <c r="E17" s="159"/>
      <c r="F17" s="159">
        <v>0</v>
      </c>
      <c r="G17" s="159" t="s">
        <v>141</v>
      </c>
      <c r="H17" s="159">
        <v>0</v>
      </c>
      <c r="I17" s="159"/>
      <c r="J17" s="186" t="s">
        <v>163</v>
      </c>
      <c r="K17" s="166">
        <v>6</v>
      </c>
      <c r="L17" s="164"/>
      <c r="M17" s="168">
        <v>7</v>
      </c>
      <c r="N17" s="167">
        <v>0.6041666666666666</v>
      </c>
      <c r="O17" s="161" t="s">
        <v>181</v>
      </c>
      <c r="P17" s="185" t="str">
        <f>V11</f>
        <v>月光原SC</v>
      </c>
      <c r="Q17" s="159"/>
      <c r="R17" s="159">
        <v>0</v>
      </c>
      <c r="S17" s="159" t="s">
        <v>141</v>
      </c>
      <c r="T17" s="159">
        <v>3</v>
      </c>
      <c r="U17" s="159"/>
      <c r="V17" s="186" t="str">
        <f>J17</f>
        <v>五本木FC</v>
      </c>
      <c r="W17" s="166">
        <v>8</v>
      </c>
      <c r="Z17" s="145"/>
      <c r="AA17"/>
      <c r="AB17"/>
      <c r="AC17" s="144"/>
    </row>
    <row r="18" spans="1:29" s="146" customFormat="1" ht="18" customHeight="1">
      <c r="A18" s="163">
        <v>8</v>
      </c>
      <c r="B18" s="162">
        <v>0.638888888888889</v>
      </c>
      <c r="C18" s="161" t="s">
        <v>157</v>
      </c>
      <c r="D18" s="185" t="s">
        <v>150</v>
      </c>
      <c r="E18" s="159"/>
      <c r="F18" s="159">
        <v>5</v>
      </c>
      <c r="G18" s="159" t="s">
        <v>141</v>
      </c>
      <c r="H18" s="159">
        <v>1</v>
      </c>
      <c r="I18" s="159"/>
      <c r="J18" s="186" t="s">
        <v>195</v>
      </c>
      <c r="K18" s="157" t="s">
        <v>164</v>
      </c>
      <c r="L18" s="164"/>
      <c r="M18" s="163">
        <v>8</v>
      </c>
      <c r="N18" s="162">
        <v>0.638888888888889</v>
      </c>
      <c r="O18" s="161" t="s">
        <v>178</v>
      </c>
      <c r="P18" s="185" t="s">
        <v>136</v>
      </c>
      <c r="Q18" s="159"/>
      <c r="R18" s="159">
        <v>0</v>
      </c>
      <c r="S18" s="159" t="s">
        <v>141</v>
      </c>
      <c r="T18" s="159">
        <v>4</v>
      </c>
      <c r="U18" s="159"/>
      <c r="V18" s="186" t="str">
        <f>J38</f>
        <v>猿楽FC</v>
      </c>
      <c r="W18" s="157">
        <v>7</v>
      </c>
      <c r="Z18" s="145"/>
      <c r="AA18"/>
      <c r="AB18"/>
      <c r="AC18" s="144"/>
    </row>
    <row r="19" spans="1:29" s="146" customFormat="1" ht="18" customHeight="1">
      <c r="A19" s="163">
        <v>9</v>
      </c>
      <c r="B19" s="162"/>
      <c r="C19" s="161"/>
      <c r="D19" s="165"/>
      <c r="E19" s="159"/>
      <c r="F19" s="159"/>
      <c r="G19" s="159"/>
      <c r="H19" s="159"/>
      <c r="I19" s="159"/>
      <c r="J19" s="158"/>
      <c r="K19" s="157"/>
      <c r="L19" s="164"/>
      <c r="M19" s="163">
        <v>9</v>
      </c>
      <c r="N19" s="162"/>
      <c r="O19" s="161"/>
      <c r="P19" s="165"/>
      <c r="Q19" s="159"/>
      <c r="R19" s="159"/>
      <c r="S19" s="159"/>
      <c r="T19" s="159"/>
      <c r="U19" s="159"/>
      <c r="V19" s="158"/>
      <c r="W19" s="157"/>
      <c r="Z19" s="145"/>
      <c r="AA19"/>
      <c r="AB19"/>
      <c r="AC19" s="144"/>
    </row>
    <row r="20" spans="1:29" s="146" customFormat="1" ht="18" customHeight="1" thickBot="1">
      <c r="A20" s="155">
        <v>10</v>
      </c>
      <c r="B20" s="154"/>
      <c r="C20" s="153"/>
      <c r="D20" s="152"/>
      <c r="E20" s="151"/>
      <c r="F20" s="151"/>
      <c r="G20" s="151"/>
      <c r="H20" s="151"/>
      <c r="I20" s="151"/>
      <c r="J20" s="150"/>
      <c r="K20" s="149"/>
      <c r="L20" s="156"/>
      <c r="M20" s="155">
        <v>10</v>
      </c>
      <c r="N20" s="154"/>
      <c r="O20" s="153"/>
      <c r="P20" s="152"/>
      <c r="Q20" s="151"/>
      <c r="R20" s="151"/>
      <c r="S20" s="151"/>
      <c r="T20" s="151"/>
      <c r="U20" s="151"/>
      <c r="V20" s="150"/>
      <c r="W20" s="149"/>
      <c r="Z20" s="145"/>
      <c r="AA20"/>
      <c r="AB20"/>
      <c r="AC20" s="144"/>
    </row>
    <row r="21" ht="18" customHeight="1" thickBot="1"/>
    <row r="22" spans="1:11" ht="18" customHeight="1">
      <c r="A22" s="412">
        <v>41909</v>
      </c>
      <c r="B22" s="413"/>
      <c r="C22" s="192"/>
      <c r="D22" s="417" t="s">
        <v>190</v>
      </c>
      <c r="E22" s="418"/>
      <c r="F22" s="418"/>
      <c r="G22" s="418"/>
      <c r="H22" s="418"/>
      <c r="I22" s="418"/>
      <c r="J22" s="418"/>
      <c r="K22" s="419"/>
    </row>
    <row r="23" spans="1:11" ht="18" customHeight="1" thickBot="1">
      <c r="A23" s="193" t="s">
        <v>134</v>
      </c>
      <c r="B23" s="153" t="s">
        <v>133</v>
      </c>
      <c r="C23" s="153" t="s">
        <v>17</v>
      </c>
      <c r="D23" s="380" t="s">
        <v>131</v>
      </c>
      <c r="E23" s="381"/>
      <c r="F23" s="381"/>
      <c r="G23" s="381"/>
      <c r="H23" s="381"/>
      <c r="I23" s="381"/>
      <c r="J23" s="382"/>
      <c r="K23" s="194" t="s">
        <v>130</v>
      </c>
    </row>
    <row r="24" spans="1:11" ht="18" customHeight="1" thickBot="1">
      <c r="A24" s="195"/>
      <c r="B24" s="196"/>
      <c r="C24" s="389" t="s">
        <v>192</v>
      </c>
      <c r="D24" s="389"/>
      <c r="E24" s="389"/>
      <c r="F24" s="389"/>
      <c r="G24" s="389"/>
      <c r="H24" s="389"/>
      <c r="I24" s="389"/>
      <c r="J24" s="389"/>
      <c r="K24" s="390"/>
    </row>
    <row r="25" spans="1:11" ht="18" customHeight="1">
      <c r="A25" s="172">
        <v>1</v>
      </c>
      <c r="B25" s="171">
        <v>0.6527777777777778</v>
      </c>
      <c r="C25" s="169" t="s">
        <v>193</v>
      </c>
      <c r="D25" s="185" t="s">
        <v>189</v>
      </c>
      <c r="E25" s="159"/>
      <c r="F25" s="159">
        <v>0</v>
      </c>
      <c r="G25" s="159" t="s">
        <v>177</v>
      </c>
      <c r="H25" s="159">
        <v>2</v>
      </c>
      <c r="I25" s="159"/>
      <c r="J25" s="186" t="s">
        <v>185</v>
      </c>
      <c r="K25" s="197">
        <v>2</v>
      </c>
    </row>
    <row r="26" spans="1:11" ht="18" customHeight="1" thickBot="1">
      <c r="A26" s="155">
        <v>2</v>
      </c>
      <c r="B26" s="154">
        <v>0.6875</v>
      </c>
      <c r="C26" s="198" t="s">
        <v>191</v>
      </c>
      <c r="D26" s="199" t="str">
        <f>'５年生予選リーグ'!D21</f>
        <v>落四S C</v>
      </c>
      <c r="E26" s="151"/>
      <c r="F26" s="151">
        <v>0</v>
      </c>
      <c r="G26" s="151" t="s">
        <v>141</v>
      </c>
      <c r="H26" s="151">
        <v>5</v>
      </c>
      <c r="I26" s="151"/>
      <c r="J26" s="200" t="str">
        <f>'５年生予選リーグ'!D22</f>
        <v>戸山SC</v>
      </c>
      <c r="K26" s="201">
        <v>1</v>
      </c>
    </row>
    <row r="27" spans="4:23" ht="18" customHeight="1" thickBot="1">
      <c r="D27"/>
      <c r="E27"/>
      <c r="F27"/>
      <c r="G27"/>
      <c r="H27"/>
      <c r="I27"/>
      <c r="J27"/>
      <c r="K27"/>
      <c r="L27"/>
      <c r="M27"/>
      <c r="N27"/>
      <c r="O27"/>
      <c r="Q27"/>
      <c r="R27"/>
      <c r="S27"/>
      <c r="T27"/>
      <c r="U27"/>
      <c r="V27"/>
      <c r="W27"/>
    </row>
    <row r="28" spans="1:23" ht="18" customHeight="1">
      <c r="A28" s="410">
        <v>41923</v>
      </c>
      <c r="B28" s="411"/>
      <c r="C28" s="180"/>
      <c r="D28" s="371" t="s">
        <v>168</v>
      </c>
      <c r="E28" s="372"/>
      <c r="F28" s="372"/>
      <c r="G28" s="372"/>
      <c r="H28" s="372"/>
      <c r="I28" s="372"/>
      <c r="J28" s="372"/>
      <c r="K28" s="373"/>
      <c r="L28"/>
      <c r="M28" s="396">
        <v>41923</v>
      </c>
      <c r="N28" s="397"/>
      <c r="O28" s="202"/>
      <c r="P28" s="398" t="s">
        <v>229</v>
      </c>
      <c r="Q28" s="399"/>
      <c r="R28" s="399"/>
      <c r="S28" s="399"/>
      <c r="T28" s="399"/>
      <c r="U28" s="399"/>
      <c r="V28" s="399"/>
      <c r="W28" s="400"/>
    </row>
    <row r="29" spans="1:23" ht="18" customHeight="1" thickBot="1">
      <c r="A29" s="178" t="s">
        <v>134</v>
      </c>
      <c r="B29" s="177" t="s">
        <v>196</v>
      </c>
      <c r="C29" s="177" t="s">
        <v>197</v>
      </c>
      <c r="D29" s="391" t="s">
        <v>131</v>
      </c>
      <c r="E29" s="392"/>
      <c r="F29" s="392"/>
      <c r="G29" s="392"/>
      <c r="H29" s="392"/>
      <c r="I29" s="392"/>
      <c r="J29" s="393"/>
      <c r="K29" s="176" t="s">
        <v>130</v>
      </c>
      <c r="L29"/>
      <c r="M29" s="193" t="s">
        <v>134</v>
      </c>
      <c r="N29" s="153" t="s">
        <v>217</v>
      </c>
      <c r="O29" s="153" t="s">
        <v>218</v>
      </c>
      <c r="P29" s="380" t="s">
        <v>131</v>
      </c>
      <c r="Q29" s="381"/>
      <c r="R29" s="381"/>
      <c r="S29" s="381"/>
      <c r="T29" s="381"/>
      <c r="U29" s="381"/>
      <c r="V29" s="382"/>
      <c r="W29" s="207" t="s">
        <v>130</v>
      </c>
    </row>
    <row r="30" spans="1:23" ht="18" customHeight="1" thickBot="1">
      <c r="A30" s="181"/>
      <c r="B30" s="174"/>
      <c r="C30" s="389" t="s">
        <v>243</v>
      </c>
      <c r="D30" s="389"/>
      <c r="E30" s="389"/>
      <c r="F30" s="389"/>
      <c r="G30" s="389"/>
      <c r="H30" s="389"/>
      <c r="I30" s="389"/>
      <c r="J30" s="389"/>
      <c r="K30" s="390"/>
      <c r="L30"/>
      <c r="M30" s="195"/>
      <c r="N30" s="196"/>
      <c r="O30" s="389" t="s">
        <v>219</v>
      </c>
      <c r="P30" s="389"/>
      <c r="Q30" s="389"/>
      <c r="R30" s="389"/>
      <c r="S30" s="389"/>
      <c r="T30" s="389"/>
      <c r="U30" s="389"/>
      <c r="V30" s="389"/>
      <c r="W30" s="390"/>
    </row>
    <row r="31" spans="1:23" ht="18" customHeight="1">
      <c r="A31" s="172">
        <v>1</v>
      </c>
      <c r="B31" s="171"/>
      <c r="C31" s="169"/>
      <c r="D31" s="160"/>
      <c r="E31" s="159"/>
      <c r="F31" s="159"/>
      <c r="G31" s="159"/>
      <c r="H31" s="159"/>
      <c r="I31" s="159"/>
      <c r="J31" s="186"/>
      <c r="K31" s="157"/>
      <c r="L31"/>
      <c r="M31" s="172">
        <v>1</v>
      </c>
      <c r="N31" s="171">
        <v>0.375</v>
      </c>
      <c r="O31" s="169" t="s">
        <v>220</v>
      </c>
      <c r="P31" s="160" t="s">
        <v>221</v>
      </c>
      <c r="Q31" s="159"/>
      <c r="R31" s="159">
        <v>3</v>
      </c>
      <c r="S31" s="159" t="s">
        <v>177</v>
      </c>
      <c r="T31" s="159">
        <v>1</v>
      </c>
      <c r="U31" s="159"/>
      <c r="V31" s="186" t="s">
        <v>222</v>
      </c>
      <c r="W31" s="157">
        <v>2</v>
      </c>
    </row>
    <row r="32" spans="1:23" ht="18" customHeight="1">
      <c r="A32" s="163">
        <v>2</v>
      </c>
      <c r="B32" s="162"/>
      <c r="C32" s="161"/>
      <c r="D32" s="160"/>
      <c r="E32" s="159"/>
      <c r="F32" s="159"/>
      <c r="G32" s="159"/>
      <c r="H32" s="159"/>
      <c r="I32" s="159"/>
      <c r="J32" s="186"/>
      <c r="K32" s="157"/>
      <c r="L32"/>
      <c r="M32" s="163">
        <v>2</v>
      </c>
      <c r="N32" s="162">
        <v>0.40972222222222227</v>
      </c>
      <c r="O32" s="161" t="s">
        <v>201</v>
      </c>
      <c r="P32" s="185" t="s">
        <v>92</v>
      </c>
      <c r="Q32" s="159"/>
      <c r="R32" s="159">
        <v>4</v>
      </c>
      <c r="S32" s="159" t="s">
        <v>177</v>
      </c>
      <c r="T32" s="159">
        <v>0</v>
      </c>
      <c r="U32" s="159"/>
      <c r="V32" s="186" t="s">
        <v>148</v>
      </c>
      <c r="W32" s="157">
        <v>1</v>
      </c>
    </row>
    <row r="33" spans="1:23" ht="18" customHeight="1">
      <c r="A33" s="163">
        <v>3</v>
      </c>
      <c r="B33" s="162"/>
      <c r="C33" s="161"/>
      <c r="D33" s="185"/>
      <c r="E33" s="159"/>
      <c r="F33" s="159"/>
      <c r="G33" s="159"/>
      <c r="H33" s="159"/>
      <c r="I33" s="159"/>
      <c r="J33" s="186"/>
      <c r="K33" s="157"/>
      <c r="L33"/>
      <c r="M33" s="163">
        <v>3</v>
      </c>
      <c r="N33" s="162">
        <v>0.4444444444444444</v>
      </c>
      <c r="O33" s="161" t="s">
        <v>224</v>
      </c>
      <c r="P33" s="185" t="s">
        <v>90</v>
      </c>
      <c r="Q33" s="159"/>
      <c r="R33" s="159">
        <v>5</v>
      </c>
      <c r="S33" s="159" t="s">
        <v>177</v>
      </c>
      <c r="T33" s="159">
        <v>1</v>
      </c>
      <c r="U33" s="159"/>
      <c r="V33" s="186" t="s">
        <v>222</v>
      </c>
      <c r="W33" s="157">
        <v>4</v>
      </c>
    </row>
    <row r="34" spans="1:23" ht="18" customHeight="1">
      <c r="A34" s="163">
        <v>4</v>
      </c>
      <c r="B34" s="170"/>
      <c r="C34" s="169"/>
      <c r="D34" s="185"/>
      <c r="E34" s="159"/>
      <c r="F34" s="159"/>
      <c r="G34" s="159"/>
      <c r="H34" s="159"/>
      <c r="I34" s="159"/>
      <c r="J34" s="186"/>
      <c r="K34" s="157"/>
      <c r="L34"/>
      <c r="M34" s="163">
        <v>4</v>
      </c>
      <c r="N34" s="170">
        <v>0.4791666666666667</v>
      </c>
      <c r="O34" s="161" t="s">
        <v>211</v>
      </c>
      <c r="P34" s="185" t="s">
        <v>92</v>
      </c>
      <c r="Q34" s="159"/>
      <c r="R34" s="159">
        <v>1</v>
      </c>
      <c r="S34" s="159" t="s">
        <v>177</v>
      </c>
      <c r="T34" s="159">
        <v>2</v>
      </c>
      <c r="U34" s="159"/>
      <c r="V34" s="186" t="s">
        <v>171</v>
      </c>
      <c r="W34" s="157">
        <v>3</v>
      </c>
    </row>
    <row r="35" spans="1:23" ht="18" customHeight="1">
      <c r="A35" s="163">
        <v>5</v>
      </c>
      <c r="B35" s="162">
        <v>0.5347222222222222</v>
      </c>
      <c r="C35" s="161" t="s">
        <v>214</v>
      </c>
      <c r="D35" s="160" t="s">
        <v>88</v>
      </c>
      <c r="E35" s="159"/>
      <c r="F35" s="159">
        <v>1</v>
      </c>
      <c r="G35" s="159" t="s">
        <v>177</v>
      </c>
      <c r="H35" s="159">
        <v>0</v>
      </c>
      <c r="I35" s="159"/>
      <c r="J35" s="186" t="s">
        <v>138</v>
      </c>
      <c r="K35" s="157" t="s">
        <v>230</v>
      </c>
      <c r="L35"/>
      <c r="M35" s="163">
        <v>5</v>
      </c>
      <c r="N35" s="162">
        <v>0.513888888888889</v>
      </c>
      <c r="O35" s="161" t="s">
        <v>238</v>
      </c>
      <c r="P35" s="185" t="s">
        <v>87</v>
      </c>
      <c r="Q35" s="159"/>
      <c r="R35" s="159">
        <v>6</v>
      </c>
      <c r="S35" s="159" t="s">
        <v>177</v>
      </c>
      <c r="T35" s="159">
        <v>0</v>
      </c>
      <c r="U35" s="159"/>
      <c r="V35" s="186" t="s">
        <v>225</v>
      </c>
      <c r="W35" s="157">
        <v>6</v>
      </c>
    </row>
    <row r="36" spans="1:23" ht="18" customHeight="1">
      <c r="A36" s="163">
        <v>6</v>
      </c>
      <c r="B36" s="162">
        <v>0.5694444444444444</v>
      </c>
      <c r="C36" s="161" t="s">
        <v>235</v>
      </c>
      <c r="D36" s="185" t="s">
        <v>146</v>
      </c>
      <c r="E36" s="159"/>
      <c r="F36" s="159">
        <v>1</v>
      </c>
      <c r="G36" s="159" t="s">
        <v>177</v>
      </c>
      <c r="H36" s="159">
        <v>7</v>
      </c>
      <c r="I36" s="159"/>
      <c r="J36" s="186" t="s">
        <v>137</v>
      </c>
      <c r="K36" s="157">
        <v>5</v>
      </c>
      <c r="L36"/>
      <c r="M36" s="163">
        <v>6</v>
      </c>
      <c r="N36" s="162">
        <v>0.548611111111111</v>
      </c>
      <c r="O36" s="169" t="s">
        <v>205</v>
      </c>
      <c r="P36" s="165" t="s">
        <v>148</v>
      </c>
      <c r="Q36" s="159"/>
      <c r="R36" s="159">
        <v>0</v>
      </c>
      <c r="S36" s="159" t="s">
        <v>177</v>
      </c>
      <c r="T36" s="159">
        <v>0</v>
      </c>
      <c r="U36" s="159"/>
      <c r="V36" s="158" t="s">
        <v>171</v>
      </c>
      <c r="W36" s="157">
        <v>5</v>
      </c>
    </row>
    <row r="37" spans="1:23" ht="18" customHeight="1">
      <c r="A37" s="168">
        <v>7</v>
      </c>
      <c r="B37" s="167">
        <v>0.6041666666666666</v>
      </c>
      <c r="C37" s="169" t="s">
        <v>215</v>
      </c>
      <c r="D37" s="160" t="s">
        <v>88</v>
      </c>
      <c r="E37" s="159"/>
      <c r="F37" s="159">
        <v>4</v>
      </c>
      <c r="G37" s="159" t="s">
        <v>177</v>
      </c>
      <c r="H37" s="159">
        <v>1</v>
      </c>
      <c r="I37" s="159"/>
      <c r="J37" s="186" t="s">
        <v>143</v>
      </c>
      <c r="K37" s="166">
        <v>6</v>
      </c>
      <c r="L37"/>
      <c r="M37" s="168">
        <v>7</v>
      </c>
      <c r="N37" s="167">
        <v>0.5833333333333334</v>
      </c>
      <c r="O37" s="210" t="s">
        <v>239</v>
      </c>
      <c r="P37" s="185" t="s">
        <v>147</v>
      </c>
      <c r="Q37" s="159"/>
      <c r="R37" s="159">
        <v>1</v>
      </c>
      <c r="S37" s="159" t="s">
        <v>177</v>
      </c>
      <c r="T37" s="159">
        <v>13</v>
      </c>
      <c r="U37" s="159"/>
      <c r="V37" s="186" t="s">
        <v>139</v>
      </c>
      <c r="W37" s="166">
        <v>8</v>
      </c>
    </row>
    <row r="38" spans="1:23" ht="18" customHeight="1">
      <c r="A38" s="163">
        <v>8</v>
      </c>
      <c r="B38" s="162">
        <v>0.638888888888889</v>
      </c>
      <c r="C38" s="161" t="s">
        <v>183</v>
      </c>
      <c r="D38" s="185" t="s">
        <v>137</v>
      </c>
      <c r="E38" s="159"/>
      <c r="F38" s="159">
        <v>0</v>
      </c>
      <c r="G38" s="159" t="s">
        <v>177</v>
      </c>
      <c r="H38" s="159">
        <v>3</v>
      </c>
      <c r="I38" s="159"/>
      <c r="J38" s="186" t="s">
        <v>170</v>
      </c>
      <c r="K38" s="157">
        <v>9</v>
      </c>
      <c r="L38"/>
      <c r="M38" s="163">
        <v>8</v>
      </c>
      <c r="N38" s="162">
        <v>0.6180555555555556</v>
      </c>
      <c r="O38" s="161" t="s">
        <v>226</v>
      </c>
      <c r="P38" s="185" t="s">
        <v>188</v>
      </c>
      <c r="Q38" s="159"/>
      <c r="R38" s="159">
        <v>1</v>
      </c>
      <c r="S38" s="159" t="s">
        <v>177</v>
      </c>
      <c r="T38" s="159">
        <v>6</v>
      </c>
      <c r="U38" s="159"/>
      <c r="V38" s="186" t="s">
        <v>186</v>
      </c>
      <c r="W38" s="157">
        <v>7</v>
      </c>
    </row>
    <row r="39" spans="1:23" ht="18" customHeight="1">
      <c r="A39" s="163">
        <v>9</v>
      </c>
      <c r="B39" s="162">
        <v>0.6736111111111112</v>
      </c>
      <c r="C39" s="161" t="s">
        <v>216</v>
      </c>
      <c r="D39" s="185" t="s">
        <v>143</v>
      </c>
      <c r="E39" s="159"/>
      <c r="F39" s="159">
        <v>1</v>
      </c>
      <c r="G39" s="159" t="s">
        <v>177</v>
      </c>
      <c r="H39" s="159">
        <v>2</v>
      </c>
      <c r="I39" s="159"/>
      <c r="J39" s="186" t="s">
        <v>138</v>
      </c>
      <c r="K39" s="157">
        <v>8</v>
      </c>
      <c r="L39"/>
      <c r="M39" s="163">
        <v>9</v>
      </c>
      <c r="N39" s="162">
        <v>0.6527777777777778</v>
      </c>
      <c r="O39" s="161" t="s">
        <v>213</v>
      </c>
      <c r="P39" s="165" t="s">
        <v>145</v>
      </c>
      <c r="Q39" s="159"/>
      <c r="R39" s="159">
        <v>7</v>
      </c>
      <c r="S39" s="159" t="s">
        <v>177</v>
      </c>
      <c r="T39" s="159">
        <v>0</v>
      </c>
      <c r="U39" s="159"/>
      <c r="V39" s="158" t="s">
        <v>144</v>
      </c>
      <c r="W39" s="157">
        <v>10</v>
      </c>
    </row>
    <row r="40" spans="1:23" ht="18" customHeight="1" thickBot="1">
      <c r="A40" s="155">
        <v>10</v>
      </c>
      <c r="B40" s="154"/>
      <c r="C40" s="153"/>
      <c r="D40" s="152"/>
      <c r="E40" s="151"/>
      <c r="F40" s="151"/>
      <c r="G40" s="151"/>
      <c r="H40" s="151"/>
      <c r="I40" s="151"/>
      <c r="J40" s="150"/>
      <c r="K40" s="149"/>
      <c r="L40"/>
      <c r="M40" s="155">
        <v>10</v>
      </c>
      <c r="N40" s="154">
        <v>0.6875</v>
      </c>
      <c r="O40" s="153" t="s">
        <v>228</v>
      </c>
      <c r="P40" s="152" t="s">
        <v>186</v>
      </c>
      <c r="Q40" s="151"/>
      <c r="R40" s="151">
        <v>1</v>
      </c>
      <c r="S40" s="151" t="s">
        <v>177</v>
      </c>
      <c r="T40" s="151">
        <v>1</v>
      </c>
      <c r="U40" s="151"/>
      <c r="V40" s="150" t="s">
        <v>189</v>
      </c>
      <c r="W40" s="149">
        <v>9</v>
      </c>
    </row>
    <row r="41" spans="4:23" ht="18" customHeight="1" thickBot="1">
      <c r="D41"/>
      <c r="E41"/>
      <c r="F41"/>
      <c r="G41"/>
      <c r="H41"/>
      <c r="I41"/>
      <c r="J41"/>
      <c r="K41"/>
      <c r="L41"/>
      <c r="M41" s="203"/>
      <c r="N41" s="204"/>
      <c r="O41" s="204"/>
      <c r="P41" s="203"/>
      <c r="Q41" s="205"/>
      <c r="R41" s="205"/>
      <c r="S41" s="203"/>
      <c r="T41" s="203"/>
      <c r="U41" s="204"/>
      <c r="V41" s="204"/>
      <c r="W41" s="206"/>
    </row>
    <row r="42" spans="1:23" ht="18" customHeight="1">
      <c r="A42" s="410">
        <v>41930</v>
      </c>
      <c r="B42" s="411"/>
      <c r="C42" s="180"/>
      <c r="D42" s="371" t="s">
        <v>232</v>
      </c>
      <c r="E42" s="372"/>
      <c r="F42" s="372"/>
      <c r="G42" s="372"/>
      <c r="H42" s="372"/>
      <c r="I42" s="372"/>
      <c r="J42" s="372"/>
      <c r="K42" s="373"/>
      <c r="L42"/>
      <c r="M42" s="410">
        <v>41930</v>
      </c>
      <c r="N42" s="411"/>
      <c r="O42" s="180"/>
      <c r="P42" s="371" t="s">
        <v>233</v>
      </c>
      <c r="Q42" s="372"/>
      <c r="R42" s="372"/>
      <c r="S42" s="372"/>
      <c r="T42" s="372"/>
      <c r="U42" s="372"/>
      <c r="V42" s="372"/>
      <c r="W42" s="373"/>
    </row>
    <row r="43" spans="1:23" ht="18" customHeight="1" thickBot="1">
      <c r="A43" s="178" t="s">
        <v>134</v>
      </c>
      <c r="B43" s="177" t="s">
        <v>196</v>
      </c>
      <c r="C43" s="177" t="s">
        <v>197</v>
      </c>
      <c r="D43" s="391" t="s">
        <v>131</v>
      </c>
      <c r="E43" s="392"/>
      <c r="F43" s="392"/>
      <c r="G43" s="392"/>
      <c r="H43" s="392"/>
      <c r="I43" s="392"/>
      <c r="J43" s="393"/>
      <c r="K43" s="176" t="s">
        <v>130</v>
      </c>
      <c r="L43"/>
      <c r="M43" s="178" t="s">
        <v>134</v>
      </c>
      <c r="N43" s="177" t="s">
        <v>196</v>
      </c>
      <c r="O43" s="177" t="s">
        <v>197</v>
      </c>
      <c r="P43" s="391" t="s">
        <v>131</v>
      </c>
      <c r="Q43" s="392"/>
      <c r="R43" s="392"/>
      <c r="S43" s="392"/>
      <c r="T43" s="392"/>
      <c r="U43" s="392"/>
      <c r="V43" s="393"/>
      <c r="W43" s="176" t="s">
        <v>130</v>
      </c>
    </row>
    <row r="44" spans="1:23" ht="18" customHeight="1" thickBot="1">
      <c r="A44" s="181"/>
      <c r="B44" s="174"/>
      <c r="C44" s="394" t="s">
        <v>241</v>
      </c>
      <c r="D44" s="394"/>
      <c r="E44" s="394"/>
      <c r="F44" s="394"/>
      <c r="G44" s="394"/>
      <c r="H44" s="394"/>
      <c r="I44" s="394"/>
      <c r="J44" s="394"/>
      <c r="K44" s="395"/>
      <c r="L44"/>
      <c r="M44" s="181"/>
      <c r="N44" s="174"/>
      <c r="O44" s="394" t="s">
        <v>241</v>
      </c>
      <c r="P44" s="394"/>
      <c r="Q44" s="394"/>
      <c r="R44" s="394"/>
      <c r="S44" s="394"/>
      <c r="T44" s="394"/>
      <c r="U44" s="394"/>
      <c r="V44" s="394"/>
      <c r="W44" s="395"/>
    </row>
    <row r="45" spans="1:23" ht="18" customHeight="1">
      <c r="A45" s="172">
        <v>1</v>
      </c>
      <c r="B45" s="171"/>
      <c r="C45" s="169"/>
      <c r="D45" s="160"/>
      <c r="E45" s="159"/>
      <c r="F45" s="159"/>
      <c r="G45" s="159"/>
      <c r="H45" s="159"/>
      <c r="I45" s="159"/>
      <c r="J45" s="186"/>
      <c r="K45" s="157"/>
      <c r="L45"/>
      <c r="M45" s="172">
        <v>1</v>
      </c>
      <c r="N45" s="171"/>
      <c r="O45" s="169"/>
      <c r="P45" s="160"/>
      <c r="Q45" s="159"/>
      <c r="R45" s="159"/>
      <c r="S45" s="159"/>
      <c r="T45" s="159"/>
      <c r="U45" s="159"/>
      <c r="V45" s="186"/>
      <c r="W45" s="157"/>
    </row>
    <row r="46" spans="1:23" ht="18" customHeight="1">
      <c r="A46" s="163">
        <v>2</v>
      </c>
      <c r="B46" s="162"/>
      <c r="C46" s="161"/>
      <c r="D46" s="160"/>
      <c r="E46" s="159"/>
      <c r="F46" s="159"/>
      <c r="G46" s="159"/>
      <c r="H46" s="159"/>
      <c r="I46" s="159"/>
      <c r="J46" s="186"/>
      <c r="K46" s="157"/>
      <c r="L46"/>
      <c r="M46" s="163">
        <v>2</v>
      </c>
      <c r="N46" s="162"/>
      <c r="O46" s="161"/>
      <c r="P46" s="160"/>
      <c r="Q46" s="159"/>
      <c r="R46" s="159"/>
      <c r="S46" s="159"/>
      <c r="T46" s="159"/>
      <c r="U46" s="159"/>
      <c r="V46" s="186"/>
      <c r="W46" s="157"/>
    </row>
    <row r="47" spans="1:23" ht="18" customHeight="1">
      <c r="A47" s="163">
        <v>3</v>
      </c>
      <c r="B47" s="162"/>
      <c r="C47" s="161"/>
      <c r="D47" s="185"/>
      <c r="E47" s="159"/>
      <c r="F47" s="159"/>
      <c r="G47" s="159"/>
      <c r="H47" s="159"/>
      <c r="I47" s="159"/>
      <c r="J47" s="186"/>
      <c r="K47" s="157"/>
      <c r="L47"/>
      <c r="M47" s="163">
        <v>3</v>
      </c>
      <c r="N47" s="162"/>
      <c r="O47" s="161"/>
      <c r="P47" s="185"/>
      <c r="Q47" s="159"/>
      <c r="R47" s="159"/>
      <c r="S47" s="159"/>
      <c r="T47" s="159"/>
      <c r="U47" s="159"/>
      <c r="V47" s="186"/>
      <c r="W47" s="157"/>
    </row>
    <row r="48" spans="1:23" ht="18" customHeight="1">
      <c r="A48" s="163">
        <v>4</v>
      </c>
      <c r="B48" s="170"/>
      <c r="C48" s="169"/>
      <c r="D48" s="185"/>
      <c r="E48" s="159"/>
      <c r="F48" s="159"/>
      <c r="G48" s="159"/>
      <c r="H48" s="159"/>
      <c r="I48" s="159"/>
      <c r="J48" s="186"/>
      <c r="K48" s="157"/>
      <c r="L48"/>
      <c r="M48" s="163">
        <v>4</v>
      </c>
      <c r="N48" s="170"/>
      <c r="O48" s="169"/>
      <c r="P48" s="185"/>
      <c r="Q48" s="159"/>
      <c r="R48" s="159"/>
      <c r="S48" s="159"/>
      <c r="T48" s="159"/>
      <c r="U48" s="159"/>
      <c r="V48" s="186"/>
      <c r="W48" s="157"/>
    </row>
    <row r="49" spans="1:23" ht="18" customHeight="1">
      <c r="A49" s="163">
        <v>5</v>
      </c>
      <c r="B49" s="162">
        <v>0.5416666666666666</v>
      </c>
      <c r="C49" s="169" t="s">
        <v>182</v>
      </c>
      <c r="D49" s="160" t="s">
        <v>146</v>
      </c>
      <c r="E49" s="159"/>
      <c r="F49" s="159">
        <v>0</v>
      </c>
      <c r="G49" s="159" t="s">
        <v>177</v>
      </c>
      <c r="H49" s="159">
        <v>5</v>
      </c>
      <c r="I49" s="159"/>
      <c r="J49" s="186" t="s">
        <v>136</v>
      </c>
      <c r="K49" s="157">
        <v>6</v>
      </c>
      <c r="L49"/>
      <c r="M49" s="163">
        <v>5</v>
      </c>
      <c r="N49" s="167"/>
      <c r="O49" s="169"/>
      <c r="P49" s="160"/>
      <c r="Q49" s="159"/>
      <c r="R49" s="159"/>
      <c r="S49" s="159"/>
      <c r="T49" s="159"/>
      <c r="U49" s="159"/>
      <c r="V49" s="186"/>
      <c r="W49" s="166"/>
    </row>
    <row r="50" spans="1:23" ht="18" customHeight="1">
      <c r="A50" s="163">
        <v>6</v>
      </c>
      <c r="B50" s="162">
        <v>0.576388888888889</v>
      </c>
      <c r="C50" s="169" t="s">
        <v>227</v>
      </c>
      <c r="D50" s="160" t="s">
        <v>188</v>
      </c>
      <c r="E50" s="159"/>
      <c r="F50" s="159">
        <v>0</v>
      </c>
      <c r="G50" s="159" t="s">
        <v>177</v>
      </c>
      <c r="H50" s="159">
        <v>8</v>
      </c>
      <c r="I50" s="159"/>
      <c r="J50" s="186" t="s">
        <v>185</v>
      </c>
      <c r="K50" s="157">
        <v>5</v>
      </c>
      <c r="L50"/>
      <c r="M50" s="163">
        <v>6</v>
      </c>
      <c r="N50" s="167">
        <v>0.5625</v>
      </c>
      <c r="O50" s="169" t="s">
        <v>234</v>
      </c>
      <c r="P50" s="160" t="s">
        <v>223</v>
      </c>
      <c r="Q50" s="159"/>
      <c r="R50" s="159">
        <v>0</v>
      </c>
      <c r="S50" s="159" t="s">
        <v>177</v>
      </c>
      <c r="T50" s="159">
        <v>4</v>
      </c>
      <c r="U50" s="159"/>
      <c r="V50" s="186" t="s">
        <v>225</v>
      </c>
      <c r="W50" s="157">
        <v>10</v>
      </c>
    </row>
    <row r="51" spans="1:23" ht="18" customHeight="1">
      <c r="A51" s="168">
        <v>7</v>
      </c>
      <c r="B51" s="167">
        <v>0.611111111111111</v>
      </c>
      <c r="C51" s="169" t="s">
        <v>207</v>
      </c>
      <c r="D51" s="160" t="s">
        <v>145</v>
      </c>
      <c r="E51" s="159"/>
      <c r="F51" s="159">
        <v>2</v>
      </c>
      <c r="G51" s="159" t="s">
        <v>177</v>
      </c>
      <c r="H51" s="159">
        <v>2</v>
      </c>
      <c r="I51" s="159"/>
      <c r="J51" s="214" t="s">
        <v>139</v>
      </c>
      <c r="K51" s="166">
        <v>8</v>
      </c>
      <c r="L51"/>
      <c r="M51" s="168">
        <v>7</v>
      </c>
      <c r="N51" s="162">
        <v>0.5972222222222222</v>
      </c>
      <c r="O51" s="161" t="s">
        <v>212</v>
      </c>
      <c r="P51" s="185" t="s">
        <v>146</v>
      </c>
      <c r="Q51" s="159"/>
      <c r="R51" s="159">
        <v>0</v>
      </c>
      <c r="S51" s="159" t="s">
        <v>177</v>
      </c>
      <c r="T51" s="159">
        <v>4</v>
      </c>
      <c r="U51" s="159"/>
      <c r="V51" s="186" t="s">
        <v>170</v>
      </c>
      <c r="W51" s="157">
        <v>6</v>
      </c>
    </row>
    <row r="52" spans="1:23" ht="18" customHeight="1">
      <c r="A52" s="163">
        <v>8</v>
      </c>
      <c r="B52" s="162">
        <v>0.6458333333333334</v>
      </c>
      <c r="C52" s="161" t="s">
        <v>187</v>
      </c>
      <c r="D52" s="185" t="s">
        <v>188</v>
      </c>
      <c r="E52" s="159"/>
      <c r="F52" s="159">
        <v>2</v>
      </c>
      <c r="G52" s="159" t="s">
        <v>177</v>
      </c>
      <c r="H52" s="159">
        <v>2</v>
      </c>
      <c r="I52" s="159"/>
      <c r="J52" s="186" t="s">
        <v>189</v>
      </c>
      <c r="K52" s="157">
        <v>7</v>
      </c>
      <c r="L52"/>
      <c r="M52" s="163">
        <v>8</v>
      </c>
      <c r="N52" s="162">
        <v>0.6319444444444444</v>
      </c>
      <c r="O52" s="161" t="s">
        <v>236</v>
      </c>
      <c r="P52" s="185" t="s">
        <v>87</v>
      </c>
      <c r="Q52" s="159"/>
      <c r="R52" s="159">
        <v>13</v>
      </c>
      <c r="S52" s="159" t="s">
        <v>177</v>
      </c>
      <c r="T52" s="159">
        <v>0</v>
      </c>
      <c r="U52" s="159"/>
      <c r="V52" s="186" t="s">
        <v>223</v>
      </c>
      <c r="W52" s="157">
        <v>9</v>
      </c>
    </row>
    <row r="53" spans="1:23" ht="18" customHeight="1">
      <c r="A53" s="163">
        <v>9</v>
      </c>
      <c r="B53" s="162">
        <v>0.6805555555555555</v>
      </c>
      <c r="C53" s="161" t="s">
        <v>184</v>
      </c>
      <c r="D53" s="185" t="s">
        <v>185</v>
      </c>
      <c r="E53" s="159"/>
      <c r="F53" s="159">
        <v>2</v>
      </c>
      <c r="G53" s="159" t="s">
        <v>177</v>
      </c>
      <c r="H53" s="159">
        <v>0</v>
      </c>
      <c r="I53" s="159"/>
      <c r="J53" s="186" t="s">
        <v>186</v>
      </c>
      <c r="K53" s="157">
        <v>10</v>
      </c>
      <c r="L53"/>
      <c r="M53" s="163">
        <v>9</v>
      </c>
      <c r="N53" s="162">
        <v>0.6666666666666666</v>
      </c>
      <c r="O53" s="161" t="s">
        <v>237</v>
      </c>
      <c r="P53" s="215" t="s">
        <v>147</v>
      </c>
      <c r="Q53" s="216"/>
      <c r="R53" s="159">
        <v>3</v>
      </c>
      <c r="S53" s="159" t="s">
        <v>177</v>
      </c>
      <c r="T53" s="159">
        <v>2</v>
      </c>
      <c r="U53" s="216"/>
      <c r="V53" s="217" t="s">
        <v>144</v>
      </c>
      <c r="W53" s="157">
        <v>7</v>
      </c>
    </row>
    <row r="54" spans="1:23" ht="18" customHeight="1" thickBot="1">
      <c r="A54" s="155">
        <v>10</v>
      </c>
      <c r="B54" s="154">
        <v>0.7152777777777778</v>
      </c>
      <c r="C54" s="153" t="s">
        <v>231</v>
      </c>
      <c r="D54" s="152" t="s">
        <v>145</v>
      </c>
      <c r="E54" s="151"/>
      <c r="F54" s="151">
        <v>8</v>
      </c>
      <c r="G54" s="151" t="s">
        <v>177</v>
      </c>
      <c r="H54" s="151">
        <v>2</v>
      </c>
      <c r="I54" s="151"/>
      <c r="J54" s="150" t="s">
        <v>147</v>
      </c>
      <c r="K54" s="149">
        <v>9</v>
      </c>
      <c r="L54"/>
      <c r="M54" s="155">
        <v>10</v>
      </c>
      <c r="N54" s="211">
        <v>0.7152777777777778</v>
      </c>
      <c r="O54" s="153" t="s">
        <v>209</v>
      </c>
      <c r="P54" s="152" t="s">
        <v>144</v>
      </c>
      <c r="Q54" s="151"/>
      <c r="R54" s="151">
        <v>1</v>
      </c>
      <c r="S54" s="151" t="s">
        <v>177</v>
      </c>
      <c r="T54" s="151">
        <v>3</v>
      </c>
      <c r="U54" s="151"/>
      <c r="V54" s="150" t="s">
        <v>139</v>
      </c>
      <c r="W54" s="218">
        <v>8</v>
      </c>
    </row>
    <row r="55" spans="1:18" ht="18" customHeight="1" thickBot="1">
      <c r="A55" s="145"/>
      <c r="B55" s="145"/>
      <c r="C55" s="145"/>
      <c r="D55" s="145"/>
      <c r="G55" s="145"/>
      <c r="H55" s="145"/>
      <c r="I55" s="145"/>
      <c r="J55" s="145"/>
      <c r="K55" s="145"/>
      <c r="L55" s="145"/>
      <c r="N55" s="147"/>
      <c r="O55" s="147"/>
      <c r="P55" s="145"/>
      <c r="Q55" s="219"/>
      <c r="R55" s="219"/>
    </row>
    <row r="56" spans="1:18" ht="18" customHeight="1">
      <c r="A56" s="412">
        <v>41930</v>
      </c>
      <c r="B56" s="413"/>
      <c r="C56" s="192"/>
      <c r="D56" s="417" t="s">
        <v>229</v>
      </c>
      <c r="E56" s="418"/>
      <c r="F56" s="418"/>
      <c r="G56" s="418"/>
      <c r="H56" s="418"/>
      <c r="I56" s="418"/>
      <c r="J56" s="418"/>
      <c r="K56" s="419"/>
      <c r="L56" s="145"/>
      <c r="N56" s="147"/>
      <c r="O56" s="147"/>
      <c r="P56" s="145"/>
      <c r="Q56" s="219"/>
      <c r="R56" s="219"/>
    </row>
    <row r="57" spans="1:18" ht="18" customHeight="1" thickBot="1">
      <c r="A57" s="193" t="s">
        <v>134</v>
      </c>
      <c r="B57" s="153" t="s">
        <v>217</v>
      </c>
      <c r="C57" s="153" t="s">
        <v>218</v>
      </c>
      <c r="D57" s="380" t="s">
        <v>131</v>
      </c>
      <c r="E57" s="381"/>
      <c r="F57" s="381"/>
      <c r="G57" s="381"/>
      <c r="H57" s="381"/>
      <c r="I57" s="381"/>
      <c r="J57" s="382"/>
      <c r="K57" s="194" t="s">
        <v>130</v>
      </c>
      <c r="L57" s="145"/>
      <c r="N57" s="147"/>
      <c r="O57" s="147"/>
      <c r="P57" s="145"/>
      <c r="Q57" s="219"/>
      <c r="R57" s="219"/>
    </row>
    <row r="58" spans="1:18" ht="18" customHeight="1" thickBot="1">
      <c r="A58" s="195"/>
      <c r="B58" s="196"/>
      <c r="C58" s="389" t="s">
        <v>242</v>
      </c>
      <c r="D58" s="389"/>
      <c r="E58" s="389"/>
      <c r="F58" s="389"/>
      <c r="G58" s="389"/>
      <c r="H58" s="389"/>
      <c r="I58" s="389"/>
      <c r="J58" s="389"/>
      <c r="K58" s="390"/>
      <c r="L58" s="145"/>
      <c r="N58" s="147"/>
      <c r="O58" s="147"/>
      <c r="P58" s="145"/>
      <c r="Q58" s="219"/>
      <c r="R58" s="219"/>
    </row>
    <row r="59" spans="1:26" ht="18" customHeight="1">
      <c r="A59" s="172">
        <v>8</v>
      </c>
      <c r="B59" s="171">
        <v>0.6180555555555556</v>
      </c>
      <c r="C59" s="169" t="s">
        <v>269</v>
      </c>
      <c r="D59" s="160" t="s">
        <v>161</v>
      </c>
      <c r="E59" s="159"/>
      <c r="F59" s="159">
        <v>2</v>
      </c>
      <c r="G59" s="159" t="s">
        <v>177</v>
      </c>
      <c r="H59" s="159">
        <v>1</v>
      </c>
      <c r="I59" s="159"/>
      <c r="J59" s="186" t="s">
        <v>92</v>
      </c>
      <c r="K59" s="197">
        <v>9</v>
      </c>
      <c r="L59" s="145"/>
      <c r="N59" s="147"/>
      <c r="O59" s="147"/>
      <c r="P59" s="145"/>
      <c r="Q59" s="219"/>
      <c r="R59" s="219"/>
      <c r="Y59" s="213"/>
      <c r="Z59" s="212"/>
    </row>
    <row r="60" spans="1:18" ht="18" customHeight="1">
      <c r="A60" s="163">
        <v>9</v>
      </c>
      <c r="B60" s="162">
        <v>0.6527777777777778</v>
      </c>
      <c r="C60" s="161" t="s">
        <v>270</v>
      </c>
      <c r="D60" s="160" t="s">
        <v>162</v>
      </c>
      <c r="E60" s="159"/>
      <c r="F60" s="159">
        <v>3</v>
      </c>
      <c r="G60" s="159" t="s">
        <v>177</v>
      </c>
      <c r="H60" s="159">
        <v>0</v>
      </c>
      <c r="I60" s="159"/>
      <c r="J60" s="186" t="s">
        <v>150</v>
      </c>
      <c r="K60" s="197">
        <v>8</v>
      </c>
      <c r="L60" s="145"/>
      <c r="N60" s="147"/>
      <c r="O60" s="147"/>
      <c r="P60" s="145"/>
      <c r="Q60" s="219"/>
      <c r="R60" s="219"/>
    </row>
    <row r="61" spans="1:26" ht="18" customHeight="1">
      <c r="A61" s="163"/>
      <c r="B61" s="162"/>
      <c r="C61" s="161"/>
      <c r="D61" s="185"/>
      <c r="E61" s="159"/>
      <c r="F61" s="159"/>
      <c r="G61" s="159"/>
      <c r="H61" s="159"/>
      <c r="I61" s="159"/>
      <c r="J61" s="186"/>
      <c r="K61" s="197"/>
      <c r="L61" s="145"/>
      <c r="N61" s="147"/>
      <c r="O61" s="147"/>
      <c r="P61" s="145"/>
      <c r="Q61" s="219"/>
      <c r="R61" s="219"/>
      <c r="Z61" s="212"/>
    </row>
    <row r="62" spans="1:18" ht="18" customHeight="1" thickBot="1">
      <c r="A62" s="155"/>
      <c r="B62" s="211"/>
      <c r="C62" s="198"/>
      <c r="D62" s="220"/>
      <c r="E62" s="151"/>
      <c r="F62" s="151"/>
      <c r="G62" s="151"/>
      <c r="H62" s="151"/>
      <c r="I62" s="151"/>
      <c r="J62" s="200"/>
      <c r="K62" s="201"/>
      <c r="L62" s="145"/>
      <c r="N62" s="147"/>
      <c r="O62" s="147"/>
      <c r="P62" s="145"/>
      <c r="Q62" s="219"/>
      <c r="R62" s="219"/>
    </row>
    <row r="63" spans="1:18" ht="18" customHeight="1" thickBot="1">
      <c r="A63" s="145"/>
      <c r="B63" s="145"/>
      <c r="C63" s="145"/>
      <c r="D63" s="145"/>
      <c r="G63" s="145"/>
      <c r="H63" s="145"/>
      <c r="I63" s="145"/>
      <c r="J63" s="145"/>
      <c r="K63" s="145"/>
      <c r="L63" s="145"/>
      <c r="N63" s="147"/>
      <c r="O63" s="147"/>
      <c r="P63" s="145"/>
      <c r="Q63" s="219"/>
      <c r="R63" s="219"/>
    </row>
    <row r="64" spans="1:23" ht="18" customHeight="1">
      <c r="A64" s="410">
        <v>41931</v>
      </c>
      <c r="B64" s="411"/>
      <c r="C64" s="180"/>
      <c r="D64" s="371" t="s">
        <v>135</v>
      </c>
      <c r="E64" s="372"/>
      <c r="F64" s="372"/>
      <c r="G64" s="372"/>
      <c r="H64" s="372"/>
      <c r="I64" s="372"/>
      <c r="J64" s="372"/>
      <c r="K64" s="373"/>
      <c r="L64"/>
      <c r="M64" s="410">
        <v>41931</v>
      </c>
      <c r="N64" s="411"/>
      <c r="O64" s="180"/>
      <c r="P64" s="371" t="s">
        <v>240</v>
      </c>
      <c r="Q64" s="372"/>
      <c r="R64" s="372"/>
      <c r="S64" s="372"/>
      <c r="T64" s="372"/>
      <c r="U64" s="372"/>
      <c r="V64" s="372"/>
      <c r="W64" s="373"/>
    </row>
    <row r="65" spans="1:23" ht="18" customHeight="1" thickBot="1">
      <c r="A65" s="178" t="s">
        <v>134</v>
      </c>
      <c r="B65" s="177" t="s">
        <v>196</v>
      </c>
      <c r="C65" s="177" t="s">
        <v>197</v>
      </c>
      <c r="D65" s="391" t="s">
        <v>131</v>
      </c>
      <c r="E65" s="392"/>
      <c r="F65" s="392"/>
      <c r="G65" s="392"/>
      <c r="H65" s="392"/>
      <c r="I65" s="392"/>
      <c r="J65" s="393"/>
      <c r="K65" s="208" t="s">
        <v>130</v>
      </c>
      <c r="L65"/>
      <c r="M65" s="178" t="s">
        <v>134</v>
      </c>
      <c r="N65" s="177" t="s">
        <v>196</v>
      </c>
      <c r="O65" s="177" t="s">
        <v>197</v>
      </c>
      <c r="P65" s="391" t="s">
        <v>131</v>
      </c>
      <c r="Q65" s="392"/>
      <c r="R65" s="392"/>
      <c r="S65" s="392"/>
      <c r="T65" s="392"/>
      <c r="U65" s="392"/>
      <c r="V65" s="393"/>
      <c r="W65" s="208" t="s">
        <v>130</v>
      </c>
    </row>
    <row r="66" spans="1:23" ht="18" customHeight="1" thickBot="1">
      <c r="A66" s="181"/>
      <c r="B66" s="174"/>
      <c r="C66" s="394" t="s">
        <v>169</v>
      </c>
      <c r="D66" s="394"/>
      <c r="E66" s="394"/>
      <c r="F66" s="394"/>
      <c r="G66" s="394"/>
      <c r="H66" s="394"/>
      <c r="I66" s="394"/>
      <c r="J66" s="394"/>
      <c r="K66" s="395"/>
      <c r="L66"/>
      <c r="M66" s="181"/>
      <c r="N66" s="174"/>
      <c r="O66" s="394" t="s">
        <v>169</v>
      </c>
      <c r="P66" s="394"/>
      <c r="Q66" s="394"/>
      <c r="R66" s="394"/>
      <c r="S66" s="394"/>
      <c r="T66" s="394"/>
      <c r="U66" s="394"/>
      <c r="V66" s="394"/>
      <c r="W66" s="395"/>
    </row>
    <row r="67" spans="1:23" ht="18" customHeight="1">
      <c r="A67" s="172">
        <v>1</v>
      </c>
      <c r="B67" s="171">
        <v>0.3958333333333333</v>
      </c>
      <c r="C67" s="169" t="s">
        <v>198</v>
      </c>
      <c r="D67" s="160" t="s">
        <v>174</v>
      </c>
      <c r="E67" s="159"/>
      <c r="F67" s="159">
        <v>8</v>
      </c>
      <c r="G67" s="159" t="s">
        <v>177</v>
      </c>
      <c r="H67" s="159">
        <v>0</v>
      </c>
      <c r="I67" s="159"/>
      <c r="J67" s="186" t="s">
        <v>175</v>
      </c>
      <c r="K67" s="197">
        <v>2</v>
      </c>
      <c r="L67"/>
      <c r="M67" s="172">
        <v>1</v>
      </c>
      <c r="N67" s="171">
        <v>0.3958333333333333</v>
      </c>
      <c r="O67" s="169" t="s">
        <v>274</v>
      </c>
      <c r="P67" s="160" t="s">
        <v>99</v>
      </c>
      <c r="Q67" s="159"/>
      <c r="R67" s="159">
        <v>1</v>
      </c>
      <c r="S67" s="159" t="s">
        <v>177</v>
      </c>
      <c r="T67" s="159">
        <v>0</v>
      </c>
      <c r="U67" s="159"/>
      <c r="V67" s="186" t="s">
        <v>137</v>
      </c>
      <c r="W67" s="197">
        <v>2</v>
      </c>
    </row>
    <row r="68" spans="1:23" ht="18" customHeight="1">
      <c r="A68" s="163">
        <v>2</v>
      </c>
      <c r="B68" s="162">
        <v>0.4305555555555556</v>
      </c>
      <c r="C68" s="161" t="s">
        <v>199</v>
      </c>
      <c r="D68" s="160" t="s">
        <v>91</v>
      </c>
      <c r="E68" s="159"/>
      <c r="F68" s="159">
        <v>11</v>
      </c>
      <c r="G68" s="159" t="s">
        <v>177</v>
      </c>
      <c r="H68" s="159">
        <v>0</v>
      </c>
      <c r="I68" s="159"/>
      <c r="J68" s="186" t="s">
        <v>200</v>
      </c>
      <c r="K68" s="197">
        <v>1</v>
      </c>
      <c r="L68"/>
      <c r="M68" s="163">
        <v>2</v>
      </c>
      <c r="N68" s="162">
        <v>0.4305555555555556</v>
      </c>
      <c r="O68" s="169" t="s">
        <v>275</v>
      </c>
      <c r="P68" s="185" t="str">
        <f>D54</f>
        <v>ソレイユFCJr</v>
      </c>
      <c r="Q68" s="159"/>
      <c r="R68" s="159">
        <v>3</v>
      </c>
      <c r="S68" s="159" t="s">
        <v>177</v>
      </c>
      <c r="T68" s="159">
        <v>0</v>
      </c>
      <c r="U68" s="159"/>
      <c r="V68" s="186" t="str">
        <f>V50</f>
        <v>千駄ヶ谷FC</v>
      </c>
      <c r="W68" s="197">
        <v>1</v>
      </c>
    </row>
    <row r="69" spans="1:23" ht="18" customHeight="1">
      <c r="A69" s="163">
        <v>3</v>
      </c>
      <c r="B69" s="162">
        <v>0.46527777777777773</v>
      </c>
      <c r="C69" s="161" t="s">
        <v>202</v>
      </c>
      <c r="D69" s="185" t="s">
        <v>174</v>
      </c>
      <c r="E69" s="159"/>
      <c r="F69" s="159">
        <v>7</v>
      </c>
      <c r="G69" s="159" t="s">
        <v>177</v>
      </c>
      <c r="H69" s="159">
        <v>2</v>
      </c>
      <c r="I69" s="159"/>
      <c r="J69" s="186" t="s">
        <v>140</v>
      </c>
      <c r="K69" s="197">
        <v>4</v>
      </c>
      <c r="L69"/>
      <c r="M69" s="163">
        <v>3</v>
      </c>
      <c r="N69" s="162">
        <v>0.46527777777777773</v>
      </c>
      <c r="O69" s="161" t="s">
        <v>276</v>
      </c>
      <c r="P69" s="185" t="str">
        <f>J53</f>
        <v>上目黒FC</v>
      </c>
      <c r="Q69" s="159"/>
      <c r="R69" s="159">
        <v>1</v>
      </c>
      <c r="S69" s="159" t="s">
        <v>177</v>
      </c>
      <c r="T69" s="159">
        <v>4</v>
      </c>
      <c r="U69" s="159"/>
      <c r="V69" s="186" t="str">
        <f>V51</f>
        <v>猿楽FC</v>
      </c>
      <c r="W69" s="197">
        <v>4</v>
      </c>
    </row>
    <row r="70" spans="1:23" ht="18" customHeight="1">
      <c r="A70" s="163">
        <v>4</v>
      </c>
      <c r="B70" s="170">
        <v>0.5</v>
      </c>
      <c r="C70" s="169" t="s">
        <v>203</v>
      </c>
      <c r="D70" s="160" t="s">
        <v>91</v>
      </c>
      <c r="E70" s="159"/>
      <c r="F70" s="159">
        <v>2</v>
      </c>
      <c r="G70" s="159" t="s">
        <v>177</v>
      </c>
      <c r="H70" s="159">
        <v>0</v>
      </c>
      <c r="I70" s="159"/>
      <c r="J70" s="186" t="s">
        <v>204</v>
      </c>
      <c r="K70" s="197">
        <v>3</v>
      </c>
      <c r="L70"/>
      <c r="M70" s="163">
        <v>4</v>
      </c>
      <c r="N70" s="170">
        <v>0.5</v>
      </c>
      <c r="O70" s="161" t="s">
        <v>277</v>
      </c>
      <c r="P70" s="185" t="str">
        <f>V12</f>
        <v>油面SC</v>
      </c>
      <c r="Q70" s="159"/>
      <c r="R70" s="159">
        <v>0</v>
      </c>
      <c r="S70" s="159" t="s">
        <v>177</v>
      </c>
      <c r="T70" s="159">
        <v>3</v>
      </c>
      <c r="U70" s="159"/>
      <c r="V70" s="186" t="str">
        <f>J50</f>
        <v>SCシクス</v>
      </c>
      <c r="W70" s="197">
        <v>3</v>
      </c>
    </row>
    <row r="71" spans="1:23" ht="18" customHeight="1">
      <c r="A71" s="163">
        <v>5</v>
      </c>
      <c r="B71" s="162">
        <v>0.5347222222222222</v>
      </c>
      <c r="C71" s="161" t="s">
        <v>206</v>
      </c>
      <c r="D71" s="185" t="s">
        <v>175</v>
      </c>
      <c r="E71" s="159"/>
      <c r="F71" s="159">
        <v>0</v>
      </c>
      <c r="G71" s="159" t="s">
        <v>177</v>
      </c>
      <c r="H71" s="159">
        <v>1</v>
      </c>
      <c r="I71" s="159"/>
      <c r="J71" s="186" t="s">
        <v>140</v>
      </c>
      <c r="K71" s="197">
        <v>6</v>
      </c>
      <c r="L71"/>
      <c r="M71" s="163">
        <v>5</v>
      </c>
      <c r="N71" s="162">
        <v>0.5347222222222222</v>
      </c>
      <c r="O71" s="161" t="s">
        <v>278</v>
      </c>
      <c r="P71" s="185" t="str">
        <f>P68</f>
        <v>ソレイユFCJr</v>
      </c>
      <c r="Q71" s="159">
        <v>1</v>
      </c>
      <c r="R71" s="159" t="s">
        <v>283</v>
      </c>
      <c r="S71" s="159" t="s">
        <v>177</v>
      </c>
      <c r="T71" s="159" t="s">
        <v>284</v>
      </c>
      <c r="U71" s="159">
        <v>1</v>
      </c>
      <c r="V71" s="186" t="s">
        <v>158</v>
      </c>
      <c r="W71" s="197">
        <v>7</v>
      </c>
    </row>
    <row r="72" spans="1:23" ht="18" customHeight="1">
      <c r="A72" s="163">
        <v>6</v>
      </c>
      <c r="B72" s="162">
        <v>0.5694444444444444</v>
      </c>
      <c r="C72" s="161" t="s">
        <v>208</v>
      </c>
      <c r="D72" s="185" t="s">
        <v>200</v>
      </c>
      <c r="E72" s="159"/>
      <c r="F72" s="159">
        <v>0</v>
      </c>
      <c r="G72" s="159" t="s">
        <v>177</v>
      </c>
      <c r="H72" s="159">
        <v>8</v>
      </c>
      <c r="I72" s="159"/>
      <c r="J72" s="186" t="s">
        <v>204</v>
      </c>
      <c r="K72" s="197">
        <v>5</v>
      </c>
      <c r="L72"/>
      <c r="M72" s="163">
        <v>6</v>
      </c>
      <c r="N72" s="162">
        <v>0.5694444444444444</v>
      </c>
      <c r="O72" s="161" t="s">
        <v>279</v>
      </c>
      <c r="P72" s="185" t="str">
        <f>V69</f>
        <v>猿楽FC</v>
      </c>
      <c r="Q72" s="159"/>
      <c r="R72" s="159">
        <v>1</v>
      </c>
      <c r="S72" s="159" t="s">
        <v>177</v>
      </c>
      <c r="T72" s="159">
        <v>4</v>
      </c>
      <c r="U72" s="159"/>
      <c r="V72" s="186" t="str">
        <f>P12</f>
        <v>暁星アストラ・ジュニア</v>
      </c>
      <c r="W72" s="197">
        <v>5</v>
      </c>
    </row>
    <row r="73" spans="1:23" ht="18" customHeight="1">
      <c r="A73" s="168">
        <v>7</v>
      </c>
      <c r="B73" s="167">
        <v>0.6041666666666666</v>
      </c>
      <c r="C73" s="161" t="s">
        <v>210</v>
      </c>
      <c r="D73" s="165" t="s">
        <v>172</v>
      </c>
      <c r="E73" s="159"/>
      <c r="F73" s="159">
        <v>1</v>
      </c>
      <c r="G73" s="159" t="s">
        <v>177</v>
      </c>
      <c r="H73" s="159">
        <v>1</v>
      </c>
      <c r="I73" s="159"/>
      <c r="J73" s="158" t="s">
        <v>149</v>
      </c>
      <c r="K73" s="209">
        <v>8</v>
      </c>
      <c r="L73"/>
      <c r="M73" s="168">
        <v>7</v>
      </c>
      <c r="N73" s="167">
        <v>0.6041666666666666</v>
      </c>
      <c r="O73" s="169" t="s">
        <v>280</v>
      </c>
      <c r="P73" s="185" t="str">
        <f>V54</f>
        <v>トラストユナイテッド</v>
      </c>
      <c r="Q73" s="159">
        <v>1</v>
      </c>
      <c r="R73" s="159" t="s">
        <v>285</v>
      </c>
      <c r="S73" s="159" t="s">
        <v>177</v>
      </c>
      <c r="T73" s="159" t="s">
        <v>286</v>
      </c>
      <c r="U73" s="159">
        <v>1</v>
      </c>
      <c r="V73" s="186" t="s">
        <v>271</v>
      </c>
      <c r="W73" s="209">
        <v>6</v>
      </c>
    </row>
    <row r="74" spans="1:23" ht="18" customHeight="1">
      <c r="A74" s="163">
        <v>8</v>
      </c>
      <c r="B74" s="162">
        <v>0.638888888888889</v>
      </c>
      <c r="C74" s="161" t="s">
        <v>272</v>
      </c>
      <c r="D74" s="185" t="str">
        <f>D60</f>
        <v>五本木FC</v>
      </c>
      <c r="E74" s="216"/>
      <c r="F74" s="159">
        <v>3</v>
      </c>
      <c r="G74" s="159" t="s">
        <v>177</v>
      </c>
      <c r="H74" s="159">
        <v>0</v>
      </c>
      <c r="I74" s="216"/>
      <c r="J74" s="186" t="str">
        <f>P52</f>
        <v>B O N O S</v>
      </c>
      <c r="K74" s="197">
        <v>7</v>
      </c>
      <c r="L74"/>
      <c r="M74" s="163">
        <v>8</v>
      </c>
      <c r="N74" s="162">
        <v>0.638888888888889</v>
      </c>
      <c r="O74" s="161" t="s">
        <v>281</v>
      </c>
      <c r="P74" s="185" t="s">
        <v>221</v>
      </c>
      <c r="Q74" s="159"/>
      <c r="R74" s="159">
        <v>0</v>
      </c>
      <c r="S74" s="159" t="s">
        <v>177</v>
      </c>
      <c r="T74" s="159">
        <v>2</v>
      </c>
      <c r="U74" s="159"/>
      <c r="V74" s="186" t="str">
        <f>D59</f>
        <v>鷹の子SC</v>
      </c>
      <c r="W74" s="197">
        <v>9</v>
      </c>
    </row>
    <row r="75" spans="1:23" ht="18" customHeight="1">
      <c r="A75" s="163">
        <v>9</v>
      </c>
      <c r="B75" s="162"/>
      <c r="C75" s="161"/>
      <c r="D75" s="165"/>
      <c r="E75" s="159"/>
      <c r="F75" s="159"/>
      <c r="G75" s="159"/>
      <c r="H75" s="159"/>
      <c r="I75" s="159"/>
      <c r="J75" s="158"/>
      <c r="K75" s="197"/>
      <c r="L75"/>
      <c r="M75" s="163">
        <v>9</v>
      </c>
      <c r="N75" s="162">
        <v>0.6736111111111112</v>
      </c>
      <c r="O75" s="161" t="s">
        <v>282</v>
      </c>
      <c r="P75" s="185" t="s">
        <v>273</v>
      </c>
      <c r="Q75" s="159"/>
      <c r="R75" s="159">
        <v>1</v>
      </c>
      <c r="S75" s="159" t="s">
        <v>177</v>
      </c>
      <c r="T75" s="159">
        <v>6</v>
      </c>
      <c r="U75" s="159"/>
      <c r="V75" s="186" t="str">
        <f>P73</f>
        <v>トラストユナイテッド</v>
      </c>
      <c r="W75" s="197">
        <v>8</v>
      </c>
    </row>
    <row r="76" spans="1:23" ht="18" customHeight="1" thickBot="1">
      <c r="A76" s="155">
        <v>10</v>
      </c>
      <c r="B76" s="154"/>
      <c r="C76" s="153"/>
      <c r="D76" s="152"/>
      <c r="E76" s="151"/>
      <c r="F76" s="151"/>
      <c r="G76" s="151"/>
      <c r="H76" s="151"/>
      <c r="I76" s="151"/>
      <c r="J76" s="150"/>
      <c r="K76" s="201"/>
      <c r="L76"/>
      <c r="M76" s="155">
        <v>10</v>
      </c>
      <c r="N76" s="154"/>
      <c r="O76" s="153"/>
      <c r="P76" s="152"/>
      <c r="Q76" s="151"/>
      <c r="R76" s="151"/>
      <c r="S76" s="151"/>
      <c r="T76" s="151"/>
      <c r="U76" s="151"/>
      <c r="V76" s="150"/>
      <c r="W76" s="201"/>
    </row>
    <row r="77" spans="4:23" ht="18" customHeight="1" thickBot="1">
      <c r="D77"/>
      <c r="E77"/>
      <c r="F77"/>
      <c r="G77"/>
      <c r="H77"/>
      <c r="I77"/>
      <c r="J77"/>
      <c r="K77"/>
      <c r="L77"/>
      <c r="M77" s="203"/>
      <c r="N77" s="204"/>
      <c r="O77" s="204"/>
      <c r="P77" s="203"/>
      <c r="Q77" s="205"/>
      <c r="R77" s="205"/>
      <c r="S77" s="203"/>
      <c r="T77" s="203"/>
      <c r="U77" s="204"/>
      <c r="V77" s="204"/>
      <c r="W77" s="206"/>
    </row>
    <row r="78" spans="1:23" ht="18" customHeight="1">
      <c r="A78" s="410">
        <v>41937</v>
      </c>
      <c r="B78" s="411"/>
      <c r="C78" s="180"/>
      <c r="D78" s="371" t="s">
        <v>168</v>
      </c>
      <c r="E78" s="372"/>
      <c r="F78" s="372"/>
      <c r="G78" s="372"/>
      <c r="H78" s="372"/>
      <c r="I78" s="372"/>
      <c r="J78" s="372"/>
      <c r="K78" s="373"/>
      <c r="L78"/>
      <c r="M78" s="396">
        <v>41937</v>
      </c>
      <c r="N78" s="397"/>
      <c r="O78" s="228"/>
      <c r="P78" s="398" t="s">
        <v>229</v>
      </c>
      <c r="Q78" s="399"/>
      <c r="R78" s="399"/>
      <c r="S78" s="399"/>
      <c r="T78" s="399"/>
      <c r="U78" s="399"/>
      <c r="V78" s="399"/>
      <c r="W78" s="400"/>
    </row>
    <row r="79" spans="1:23" ht="18" customHeight="1" thickBot="1">
      <c r="A79" s="178" t="s">
        <v>134</v>
      </c>
      <c r="B79" s="177" t="s">
        <v>196</v>
      </c>
      <c r="C79" s="177" t="s">
        <v>197</v>
      </c>
      <c r="D79" s="391" t="s">
        <v>131</v>
      </c>
      <c r="E79" s="392"/>
      <c r="F79" s="392"/>
      <c r="G79" s="392"/>
      <c r="H79" s="392"/>
      <c r="I79" s="392"/>
      <c r="J79" s="393"/>
      <c r="K79" s="176" t="s">
        <v>130</v>
      </c>
      <c r="L79"/>
      <c r="M79" s="193" t="s">
        <v>134</v>
      </c>
      <c r="N79" s="153" t="s">
        <v>133</v>
      </c>
      <c r="O79" s="153" t="s">
        <v>17</v>
      </c>
      <c r="P79" s="380" t="s">
        <v>131</v>
      </c>
      <c r="Q79" s="381"/>
      <c r="R79" s="381"/>
      <c r="S79" s="381"/>
      <c r="T79" s="381"/>
      <c r="U79" s="381"/>
      <c r="V79" s="382"/>
      <c r="W79" s="207" t="s">
        <v>130</v>
      </c>
    </row>
    <row r="80" spans="1:23" ht="18" customHeight="1" thickBot="1">
      <c r="A80" s="181"/>
      <c r="B80" s="174"/>
      <c r="C80" s="420" t="s">
        <v>291</v>
      </c>
      <c r="D80" s="394"/>
      <c r="E80" s="394"/>
      <c r="F80" s="394"/>
      <c r="G80" s="394"/>
      <c r="H80" s="394"/>
      <c r="I80" s="394"/>
      <c r="J80" s="394"/>
      <c r="K80" s="395"/>
      <c r="L80"/>
      <c r="M80" s="195"/>
      <c r="N80" s="262"/>
      <c r="O80" s="394" t="s">
        <v>304</v>
      </c>
      <c r="P80" s="394"/>
      <c r="Q80" s="394"/>
      <c r="R80" s="394"/>
      <c r="S80" s="394"/>
      <c r="T80" s="394"/>
      <c r="U80" s="394"/>
      <c r="V80" s="394"/>
      <c r="W80" s="395"/>
    </row>
    <row r="81" spans="1:23" ht="18" customHeight="1">
      <c r="A81" s="172">
        <v>1</v>
      </c>
      <c r="B81" s="171">
        <v>0.3958333333333333</v>
      </c>
      <c r="C81" s="169" t="s">
        <v>307</v>
      </c>
      <c r="D81" s="165" t="s">
        <v>95</v>
      </c>
      <c r="E81" s="159"/>
      <c r="F81" s="159">
        <v>1</v>
      </c>
      <c r="G81" s="159" t="s">
        <v>177</v>
      </c>
      <c r="H81" s="159">
        <v>0</v>
      </c>
      <c r="I81" s="159"/>
      <c r="J81" s="158" t="s">
        <v>99</v>
      </c>
      <c r="K81" s="157">
        <v>2</v>
      </c>
      <c r="L81"/>
      <c r="M81" s="288">
        <v>4</v>
      </c>
      <c r="N81" s="171">
        <v>0.4791666666666667</v>
      </c>
      <c r="O81" s="210"/>
      <c r="P81" s="374" t="s">
        <v>298</v>
      </c>
      <c r="Q81" s="375"/>
      <c r="R81" s="375"/>
      <c r="S81" s="375"/>
      <c r="T81" s="375"/>
      <c r="U81" s="375"/>
      <c r="V81" s="376"/>
      <c r="W81" s="289">
        <v>5</v>
      </c>
    </row>
    <row r="82" spans="1:23" ht="18" customHeight="1">
      <c r="A82" s="163">
        <v>2</v>
      </c>
      <c r="B82" s="162">
        <v>0.4305555555555556</v>
      </c>
      <c r="C82" s="210" t="s">
        <v>308</v>
      </c>
      <c r="D82" s="185" t="s">
        <v>305</v>
      </c>
      <c r="E82" s="159"/>
      <c r="F82" s="159">
        <v>0</v>
      </c>
      <c r="G82" s="159" t="s">
        <v>177</v>
      </c>
      <c r="H82" s="159">
        <v>3</v>
      </c>
      <c r="I82" s="159"/>
      <c r="J82" s="186" t="s">
        <v>306</v>
      </c>
      <c r="K82" s="166">
        <v>1</v>
      </c>
      <c r="L82"/>
      <c r="M82" s="163" t="s">
        <v>292</v>
      </c>
      <c r="N82" s="170">
        <v>0.513888888888889</v>
      </c>
      <c r="O82" s="169" t="s">
        <v>297</v>
      </c>
      <c r="P82" s="165" t="str">
        <f>'時程表'!J35</f>
        <v>S　K　F　C</v>
      </c>
      <c r="Q82" s="159"/>
      <c r="R82" s="159">
        <v>5</v>
      </c>
      <c r="S82" s="159" t="s">
        <v>177</v>
      </c>
      <c r="T82" s="159">
        <v>1</v>
      </c>
      <c r="U82" s="159"/>
      <c r="V82" s="186" t="str">
        <f>J70</f>
        <v>自由が丘SC</v>
      </c>
      <c r="W82" s="197">
        <v>4</v>
      </c>
    </row>
    <row r="83" spans="1:23" ht="18" customHeight="1">
      <c r="A83" s="163">
        <v>3</v>
      </c>
      <c r="B83" s="162">
        <v>0.46527777777777773</v>
      </c>
      <c r="C83" s="161" t="s">
        <v>310</v>
      </c>
      <c r="D83" s="185" t="s">
        <v>88</v>
      </c>
      <c r="E83" s="159"/>
      <c r="F83" s="159">
        <v>6</v>
      </c>
      <c r="G83" s="159" t="s">
        <v>177</v>
      </c>
      <c r="H83" s="159">
        <v>0</v>
      </c>
      <c r="I83" s="159"/>
      <c r="J83" s="186" t="str">
        <f>D81</f>
        <v>新宿FC</v>
      </c>
      <c r="K83" s="157" t="s">
        <v>129</v>
      </c>
      <c r="L83"/>
      <c r="M83" s="168" t="s">
        <v>293</v>
      </c>
      <c r="N83" s="167">
        <v>0.548611111111111</v>
      </c>
      <c r="O83" s="210"/>
      <c r="P83" s="377"/>
      <c r="Q83" s="378"/>
      <c r="R83" s="378"/>
      <c r="S83" s="378"/>
      <c r="T83" s="378"/>
      <c r="U83" s="378"/>
      <c r="V83" s="379"/>
      <c r="W83" s="209"/>
    </row>
    <row r="84" spans="1:23" ht="18" customHeight="1">
      <c r="A84" s="163">
        <v>4</v>
      </c>
      <c r="B84" s="170">
        <v>0.5</v>
      </c>
      <c r="C84" s="161" t="s">
        <v>301</v>
      </c>
      <c r="D84" s="165" t="s">
        <v>106</v>
      </c>
      <c r="E84" s="159"/>
      <c r="F84" s="159">
        <v>0</v>
      </c>
      <c r="G84" s="159" t="s">
        <v>177</v>
      </c>
      <c r="H84" s="159">
        <v>3</v>
      </c>
      <c r="I84" s="159"/>
      <c r="J84" s="158" t="s">
        <v>121</v>
      </c>
      <c r="K84" s="197" t="s">
        <v>318</v>
      </c>
      <c r="L84"/>
      <c r="M84" s="163" t="s">
        <v>294</v>
      </c>
      <c r="N84" s="162">
        <v>0.5833333333333334</v>
      </c>
      <c r="O84" s="210" t="s">
        <v>299</v>
      </c>
      <c r="P84" s="185" t="s">
        <v>300</v>
      </c>
      <c r="Q84" s="159"/>
      <c r="R84" s="159">
        <v>4</v>
      </c>
      <c r="S84" s="159" t="s">
        <v>177</v>
      </c>
      <c r="T84" s="159">
        <v>0</v>
      </c>
      <c r="U84" s="159"/>
      <c r="V84" s="186" t="str">
        <f>P82</f>
        <v>S　K　F　C</v>
      </c>
      <c r="W84" s="197" t="s">
        <v>129</v>
      </c>
    </row>
    <row r="85" spans="1:23" ht="18" customHeight="1" thickBot="1">
      <c r="A85" s="163">
        <v>5</v>
      </c>
      <c r="B85" s="162">
        <v>0.5347222222222222</v>
      </c>
      <c r="C85" s="161" t="s">
        <v>311</v>
      </c>
      <c r="D85" s="185" t="str">
        <f>D83</f>
        <v>渋谷東部ＪＦＣ</v>
      </c>
      <c r="E85" s="159">
        <v>0</v>
      </c>
      <c r="F85" s="159" t="s">
        <v>320</v>
      </c>
      <c r="G85" s="159" t="s">
        <v>177</v>
      </c>
      <c r="H85" s="159" t="s">
        <v>321</v>
      </c>
      <c r="I85" s="159">
        <v>0</v>
      </c>
      <c r="J85" s="186" t="str">
        <f>J82</f>
        <v>ヴィトーリア目黒FC</v>
      </c>
      <c r="K85" s="201" t="s">
        <v>319</v>
      </c>
      <c r="L85"/>
      <c r="M85" s="163" t="s">
        <v>295</v>
      </c>
      <c r="N85" s="162">
        <v>0.6180555555555556</v>
      </c>
      <c r="O85" s="161" t="s">
        <v>312</v>
      </c>
      <c r="P85" s="165" t="s">
        <v>139</v>
      </c>
      <c r="Q85" s="159"/>
      <c r="R85" s="159">
        <v>1</v>
      </c>
      <c r="S85" s="159" t="s">
        <v>177</v>
      </c>
      <c r="T85" s="159">
        <v>0</v>
      </c>
      <c r="U85" s="159"/>
      <c r="V85" s="158" t="s">
        <v>162</v>
      </c>
      <c r="W85" s="197" t="s">
        <v>316</v>
      </c>
    </row>
    <row r="86" spans="1:23" ht="18" customHeight="1" thickBot="1">
      <c r="A86" s="163">
        <v>6</v>
      </c>
      <c r="B86" s="162"/>
      <c r="C86" s="169"/>
      <c r="D86" s="160"/>
      <c r="E86" s="159"/>
      <c r="F86" s="159"/>
      <c r="G86" s="159"/>
      <c r="H86" s="159"/>
      <c r="I86" s="159"/>
      <c r="J86" s="186"/>
      <c r="K86" s="157"/>
      <c r="L86"/>
      <c r="M86" s="155" t="s">
        <v>296</v>
      </c>
      <c r="N86" s="154">
        <v>0.6527777777777778</v>
      </c>
      <c r="O86" s="198" t="s">
        <v>302</v>
      </c>
      <c r="P86" s="220" t="str">
        <f>P84</f>
        <v>FCトリプレッタ</v>
      </c>
      <c r="Q86" s="151"/>
      <c r="R86" s="151">
        <v>2</v>
      </c>
      <c r="S86" s="151" t="s">
        <v>177</v>
      </c>
      <c r="T86" s="151">
        <v>0</v>
      </c>
      <c r="U86" s="151"/>
      <c r="V86" s="200" t="s">
        <v>303</v>
      </c>
      <c r="W86" s="201" t="s">
        <v>317</v>
      </c>
    </row>
    <row r="87" spans="2:29" ht="18" customHeight="1" thickBot="1">
      <c r="B87" s="1"/>
      <c r="D87"/>
      <c r="E87" s="146"/>
      <c r="F87" s="146"/>
      <c r="G87" s="145"/>
      <c r="H87"/>
      <c r="I87"/>
      <c r="J87" s="144"/>
      <c r="K87"/>
      <c r="L87"/>
      <c r="M87"/>
      <c r="N87"/>
      <c r="O87"/>
      <c r="P87" s="146"/>
      <c r="Q87" s="146"/>
      <c r="R87" s="145"/>
      <c r="S87"/>
      <c r="T87"/>
      <c r="U87" s="144"/>
      <c r="V87"/>
      <c r="W87"/>
      <c r="X87"/>
      <c r="Y87"/>
      <c r="Z87"/>
      <c r="AC87"/>
    </row>
    <row r="88" spans="1:23" ht="18" customHeight="1">
      <c r="A88" s="410">
        <v>41938</v>
      </c>
      <c r="B88" s="411"/>
      <c r="C88" s="180"/>
      <c r="D88" s="371" t="s">
        <v>135</v>
      </c>
      <c r="E88" s="372"/>
      <c r="F88" s="372"/>
      <c r="G88" s="372"/>
      <c r="H88" s="372"/>
      <c r="I88" s="372"/>
      <c r="J88" s="372"/>
      <c r="K88" s="373"/>
      <c r="L88"/>
      <c r="M88" s="146"/>
      <c r="N88" s="146"/>
      <c r="O88" s="145"/>
      <c r="Q88"/>
      <c r="R88" s="144"/>
      <c r="S88"/>
      <c r="T88"/>
      <c r="U88"/>
      <c r="V88"/>
      <c r="W88"/>
    </row>
    <row r="89" spans="1:23" ht="18" customHeight="1" thickBot="1">
      <c r="A89" s="178" t="s">
        <v>134</v>
      </c>
      <c r="B89" s="177" t="s">
        <v>196</v>
      </c>
      <c r="C89" s="177" t="s">
        <v>197</v>
      </c>
      <c r="D89" s="391" t="s">
        <v>131</v>
      </c>
      <c r="E89" s="392"/>
      <c r="F89" s="392"/>
      <c r="G89" s="392"/>
      <c r="H89" s="392"/>
      <c r="I89" s="392"/>
      <c r="J89" s="393"/>
      <c r="K89" s="208" t="s">
        <v>130</v>
      </c>
      <c r="L89"/>
      <c r="M89" s="146"/>
      <c r="N89" s="146"/>
      <c r="O89" s="145"/>
      <c r="Q89"/>
      <c r="R89" s="144"/>
      <c r="S89"/>
      <c r="T89"/>
      <c r="U89"/>
      <c r="V89"/>
      <c r="W89"/>
    </row>
    <row r="90" spans="1:23" ht="18" customHeight="1" thickBot="1">
      <c r="A90" s="181"/>
      <c r="B90" s="174"/>
      <c r="C90" s="394" t="s">
        <v>169</v>
      </c>
      <c r="D90" s="394"/>
      <c r="E90" s="394"/>
      <c r="F90" s="394"/>
      <c r="G90" s="394"/>
      <c r="H90" s="394"/>
      <c r="I90" s="394"/>
      <c r="J90" s="394"/>
      <c r="K90" s="395"/>
      <c r="M90" s="146"/>
      <c r="N90" s="146"/>
      <c r="O90" s="145"/>
      <c r="Q90"/>
      <c r="R90" s="144"/>
      <c r="S90"/>
      <c r="T90"/>
      <c r="U90"/>
      <c r="V90"/>
      <c r="W90"/>
    </row>
    <row r="91" spans="1:11" ht="18" customHeight="1">
      <c r="A91" s="172">
        <v>1</v>
      </c>
      <c r="B91" s="171">
        <v>0.3958333333333333</v>
      </c>
      <c r="C91" s="169" t="s">
        <v>313</v>
      </c>
      <c r="D91" s="185" t="str">
        <f>P84</f>
        <v>FCトリプレッタ</v>
      </c>
      <c r="E91" s="159"/>
      <c r="F91" s="159">
        <v>1</v>
      </c>
      <c r="G91" s="159" t="s">
        <v>177</v>
      </c>
      <c r="H91" s="159">
        <v>0</v>
      </c>
      <c r="I91" s="159"/>
      <c r="J91" s="186" t="str">
        <f>J84</f>
        <v>ソレイユFCJr</v>
      </c>
      <c r="K91" s="197" t="s">
        <v>129</v>
      </c>
    </row>
    <row r="92" spans="1:16" ht="18" customHeight="1">
      <c r="A92" s="163">
        <v>2</v>
      </c>
      <c r="B92" s="162">
        <v>0.4305555555555556</v>
      </c>
      <c r="C92" s="161" t="s">
        <v>313</v>
      </c>
      <c r="D92" s="185" t="str">
        <f>J85</f>
        <v>ヴィトーリア目黒FC</v>
      </c>
      <c r="E92" s="159"/>
      <c r="F92" s="159">
        <v>3</v>
      </c>
      <c r="G92" s="159" t="s">
        <v>177</v>
      </c>
      <c r="H92" s="159">
        <v>0</v>
      </c>
      <c r="I92" s="159"/>
      <c r="J92" s="186" t="str">
        <f>P85</f>
        <v>トラストユナイテッド</v>
      </c>
      <c r="K92" s="197" t="s">
        <v>129</v>
      </c>
      <c r="N92" s="1" t="s">
        <v>76</v>
      </c>
      <c r="P92" s="290" t="str">
        <f>D91</f>
        <v>FCトリプレッタ</v>
      </c>
    </row>
    <row r="93" spans="1:16" ht="18" customHeight="1">
      <c r="A93" s="163">
        <v>3</v>
      </c>
      <c r="B93" s="162">
        <v>0.46527777777777773</v>
      </c>
      <c r="C93" s="161"/>
      <c r="D93" s="185"/>
      <c r="E93" s="159"/>
      <c r="F93" s="159"/>
      <c r="G93" s="159" t="s">
        <v>177</v>
      </c>
      <c r="H93" s="159"/>
      <c r="I93" s="159"/>
      <c r="J93" s="186"/>
      <c r="K93" s="197"/>
      <c r="N93" s="1" t="s">
        <v>77</v>
      </c>
      <c r="P93" s="290" t="str">
        <f>D92</f>
        <v>ヴィトーリア目黒FC</v>
      </c>
    </row>
    <row r="94" spans="1:16" ht="18" customHeight="1">
      <c r="A94" s="163">
        <v>4</v>
      </c>
      <c r="B94" s="170">
        <v>0.5</v>
      </c>
      <c r="C94" s="169" t="s">
        <v>314</v>
      </c>
      <c r="D94" s="185" t="str">
        <f>D91</f>
        <v>FCトリプレッタ</v>
      </c>
      <c r="E94" s="159">
        <v>0</v>
      </c>
      <c r="F94" s="159" t="s">
        <v>283</v>
      </c>
      <c r="G94" s="159" t="s">
        <v>177</v>
      </c>
      <c r="H94" s="159" t="s">
        <v>284</v>
      </c>
      <c r="I94" s="159">
        <v>0</v>
      </c>
      <c r="J94" s="186" t="str">
        <f>D92</f>
        <v>ヴィトーリア目黒FC</v>
      </c>
      <c r="K94" s="197" t="s">
        <v>129</v>
      </c>
      <c r="N94" s="1" t="s">
        <v>325</v>
      </c>
      <c r="P94" s="290" t="str">
        <f>J91</f>
        <v>ソレイユFCJr</v>
      </c>
    </row>
    <row r="95" spans="1:16" ht="18" customHeight="1" thickBot="1">
      <c r="A95" s="155">
        <v>5</v>
      </c>
      <c r="B95" s="154">
        <v>0.5347222222222222</v>
      </c>
      <c r="C95" s="198" t="s">
        <v>315</v>
      </c>
      <c r="D95" s="220" t="str">
        <f>J91</f>
        <v>ソレイユFCJr</v>
      </c>
      <c r="E95" s="151"/>
      <c r="F95" s="151">
        <v>3</v>
      </c>
      <c r="G95" s="151" t="s">
        <v>177</v>
      </c>
      <c r="H95" s="151">
        <v>0</v>
      </c>
      <c r="I95" s="151"/>
      <c r="J95" s="200" t="str">
        <f>J92</f>
        <v>トラストユナイテッド</v>
      </c>
      <c r="K95" s="201" t="s">
        <v>129</v>
      </c>
      <c r="N95" s="1" t="s">
        <v>326</v>
      </c>
      <c r="P95" s="290" t="str">
        <f>J95</f>
        <v>トラストユナイテッド</v>
      </c>
    </row>
  </sheetData>
  <sheetProtection/>
  <mergeCells count="61">
    <mergeCell ref="A88:B88"/>
    <mergeCell ref="D88:K88"/>
    <mergeCell ref="D89:J89"/>
    <mergeCell ref="C90:K90"/>
    <mergeCell ref="A78:B78"/>
    <mergeCell ref="D78:K78"/>
    <mergeCell ref="C80:K80"/>
    <mergeCell ref="P78:W78"/>
    <mergeCell ref="D79:J79"/>
    <mergeCell ref="P79:V79"/>
    <mergeCell ref="C66:K66"/>
    <mergeCell ref="M64:N64"/>
    <mergeCell ref="P64:W64"/>
    <mergeCell ref="P65:V65"/>
    <mergeCell ref="O66:W66"/>
    <mergeCell ref="O80:W80"/>
    <mergeCell ref="A64:B64"/>
    <mergeCell ref="D64:K64"/>
    <mergeCell ref="C58:K58"/>
    <mergeCell ref="D43:J43"/>
    <mergeCell ref="C44:K44"/>
    <mergeCell ref="A56:B56"/>
    <mergeCell ref="D56:K56"/>
    <mergeCell ref="D65:J65"/>
    <mergeCell ref="M78:N78"/>
    <mergeCell ref="M42:N42"/>
    <mergeCell ref="A22:B22"/>
    <mergeCell ref="C11:J12"/>
    <mergeCell ref="D22:K22"/>
    <mergeCell ref="A28:B28"/>
    <mergeCell ref="D28:K28"/>
    <mergeCell ref="C24:K24"/>
    <mergeCell ref="D29:J29"/>
    <mergeCell ref="C30:K30"/>
    <mergeCell ref="A42:B42"/>
    <mergeCell ref="A1:W2"/>
    <mergeCell ref="B4:K6"/>
    <mergeCell ref="M4:W4"/>
    <mergeCell ref="M5:W5"/>
    <mergeCell ref="M6:W6"/>
    <mergeCell ref="P8:W8"/>
    <mergeCell ref="A8:B8"/>
    <mergeCell ref="D8:K8"/>
    <mergeCell ref="M8:N8"/>
    <mergeCell ref="D9:J9"/>
    <mergeCell ref="P9:V9"/>
    <mergeCell ref="C10:K10"/>
    <mergeCell ref="D23:J23"/>
    <mergeCell ref="M28:N28"/>
    <mergeCell ref="P28:W28"/>
    <mergeCell ref="O10:W10"/>
    <mergeCell ref="D42:K42"/>
    <mergeCell ref="P81:V81"/>
    <mergeCell ref="P83:V83"/>
    <mergeCell ref="P29:V29"/>
    <mergeCell ref="C14:J15"/>
    <mergeCell ref="D57:J57"/>
    <mergeCell ref="O30:W30"/>
    <mergeCell ref="P42:W42"/>
    <mergeCell ref="P43:V43"/>
    <mergeCell ref="O44:W44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600" verticalDpi="600" orientation="portrait" paperSize="9" scale="47" r:id="rId1"/>
  <headerFooter alignWithMargins="0">
    <oddFooter>&amp;C&amp;P：&amp;N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2014-10-20T23:43:28Z</cp:lastPrinted>
  <dcterms:created xsi:type="dcterms:W3CDTF">2005-05-06T23:19:50Z</dcterms:created>
  <dcterms:modified xsi:type="dcterms:W3CDTF">2014-10-27T03:24:25Z</dcterms:modified>
  <cp:category/>
  <cp:version/>
  <cp:contentType/>
  <cp:contentStatus/>
</cp:coreProperties>
</file>