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290" firstSheet="1" activeTab="4"/>
  </bookViews>
  <sheets>
    <sheet name="組分け" sheetId="1" r:id="rId1"/>
    <sheet name="決勝トーナメント" sheetId="2" r:id="rId2"/>
    <sheet name="日程表" sheetId="3" r:id="rId3"/>
    <sheet name="ルール等 " sheetId="4" r:id="rId4"/>
    <sheet name="決勝リーグ" sheetId="5" r:id="rId5"/>
  </sheets>
  <definedNames>
    <definedName name="_xlnm.Print_Area" localSheetId="3">'ルール等 '!$A$1:$K$38</definedName>
    <definedName name="_xlnm.Print_Area" localSheetId="1">'決勝トーナメント'!$B$2:$R$49</definedName>
    <definedName name="_xlnm.Print_Area" localSheetId="0">'組分け'!$B$1:$X$52</definedName>
    <definedName name="_xlnm.Print_Titles" localSheetId="0">'組分け'!$1:$2</definedName>
    <definedName name="_xlnm.Print_Titles" localSheetId="2">'日程表'!$1:$5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<sst xmlns="http://schemas.openxmlformats.org/spreadsheetml/2006/main" count="806" uniqueCount="253">
  <si>
    <t>ただし、GKが相手側コートにてプレーする場合は適用されない。</t>
  </si>
  <si>
    <t>４秒ルール：相手側のキックインあるいは間接フリーキックで再開</t>
  </si>
  <si>
    <t>キックイン・ゴールクリアランス・コーナーキック・フリーキック</t>
  </si>
  <si>
    <t>GKのプレー</t>
  </si>
  <si>
    <t>Ｒカードで退場となり、次の試合出場禁止。</t>
  </si>
  <si>
    <t>タイムキーパーは置きません。前後半ともタイムアウト無し。</t>
  </si>
  <si>
    <t>交代要員はビブス等用意する。スタッフは選手と違う服装で。</t>
  </si>
  <si>
    <t>GKから出たボールは、直接ハーフウェイラインを越えてはいけない</t>
  </si>
  <si>
    <t>ハーフウェイライン上から相手側の間接フリーキック</t>
  </si>
  <si>
    <t>GKへのバックパス禁止</t>
  </si>
  <si>
    <t>ファールの累積はしない</t>
  </si>
  <si>
    <t>第２ペナルティーマークは無し</t>
  </si>
  <si>
    <t>Ｙカード２枚で退場となり、次の試合出場禁止。</t>
  </si>
  <si>
    <t>●</t>
  </si>
  <si>
    <t>試合時間</t>
  </si>
  <si>
    <t>ハーフタイムでベンチ交代</t>
  </si>
  <si>
    <t>ベンチ入り人数</t>
  </si>
  <si>
    <t>順位決定</t>
  </si>
  <si>
    <t>（１）勝ち点</t>
  </si>
  <si>
    <t>（２）得失点差</t>
  </si>
  <si>
    <t>（３）総得点</t>
  </si>
  <si>
    <t>（４）当該チームの勝敗</t>
  </si>
  <si>
    <t>（５）コイントス</t>
  </si>
  <si>
    <t>※勝ち点：勝＝3　　引分け＝1　　負＝0</t>
  </si>
  <si>
    <t>ルール注意点</t>
  </si>
  <si>
    <t>試合</t>
  </si>
  <si>
    <t>対戦チーム</t>
  </si>
  <si>
    <t>審判</t>
  </si>
  <si>
    <t>勝</t>
  </si>
  <si>
    <t>負</t>
  </si>
  <si>
    <t>得点</t>
  </si>
  <si>
    <t>失点</t>
  </si>
  <si>
    <t>得失差</t>
  </si>
  <si>
    <t>順位</t>
  </si>
  <si>
    <t>ゴールクリアランスおよびインプレー中でも同じ扱い。</t>
  </si>
  <si>
    <t>★</t>
  </si>
  <si>
    <t>上記以外は、フットサル競技規則に準じます。</t>
  </si>
  <si>
    <t>当日会場にて、補足説明を予定しています。
第一試合開始前に、当日の各チーム責任者及び帯同審判の方は出席してください。</t>
  </si>
  <si>
    <t>７ブロック：バーモントカップ予選会ルール説明</t>
  </si>
  <si>
    <t>キックオフ</t>
  </si>
  <si>
    <t>バーモントカップ時程表</t>
  </si>
  <si>
    <t>vs</t>
  </si>
  <si>
    <t>Ａ組</t>
  </si>
  <si>
    <t>分</t>
  </si>
  <si>
    <t>勝点</t>
  </si>
  <si>
    <t>Ｂ組</t>
  </si>
  <si>
    <t>Ｃ組</t>
  </si>
  <si>
    <t>Ｃ</t>
  </si>
  <si>
    <t>Ｄ組</t>
  </si>
  <si>
    <t>Ｄ</t>
  </si>
  <si>
    <t>Ｅ組</t>
  </si>
  <si>
    <t>Ｆ組</t>
  </si>
  <si>
    <t>Ｇ組</t>
  </si>
  <si>
    <t>Ｇ</t>
  </si>
  <si>
    <t>Ｈ組</t>
  </si>
  <si>
    <t>Ｉ組</t>
  </si>
  <si>
    <t>Ｊ組</t>
  </si>
  <si>
    <t>Ｈ</t>
  </si>
  <si>
    <t>FC　WASEDA</t>
  </si>
  <si>
    <t>Ａ</t>
  </si>
  <si>
    <t>Ａ</t>
  </si>
  <si>
    <t>Ｅ</t>
  </si>
  <si>
    <t>Ｆ</t>
  </si>
  <si>
    <t>J</t>
  </si>
  <si>
    <t>ＦＣ新宿内藤</t>
  </si>
  <si>
    <t>Ｂ</t>
  </si>
  <si>
    <t>Ｃ</t>
  </si>
  <si>
    <t>Ｄ</t>
  </si>
  <si>
    <t>Ｇ</t>
  </si>
  <si>
    <t>Ｉ</t>
  </si>
  <si>
    <t>Ｉ</t>
  </si>
  <si>
    <t>Ｈ</t>
  </si>
  <si>
    <t>★バーモントカップ2015★昨年度上位４チームシード</t>
  </si>
  <si>
    <t>ＦＣ　ＢＯＮＯＳ</t>
  </si>
  <si>
    <t>優勝</t>
  </si>
  <si>
    <t>第４位</t>
  </si>
  <si>
    <t>準優勝</t>
  </si>
  <si>
    <t>ＳＫＦＣ</t>
  </si>
  <si>
    <t>第３位</t>
  </si>
  <si>
    <t>ヴィトーリア目黒</t>
  </si>
  <si>
    <t>五本木FC</t>
  </si>
  <si>
    <t>渋谷東部A</t>
  </si>
  <si>
    <t>上目黒FC</t>
  </si>
  <si>
    <t>淀橋FC</t>
  </si>
  <si>
    <t>大岡山FC</t>
  </si>
  <si>
    <t>FC落合A</t>
  </si>
  <si>
    <t>SCシクス</t>
  </si>
  <si>
    <t>渋谷セントラル</t>
  </si>
  <si>
    <t>烏森SC</t>
  </si>
  <si>
    <t>月光原SC</t>
  </si>
  <si>
    <t>東根JFC</t>
  </si>
  <si>
    <t>FC目黒原町</t>
  </si>
  <si>
    <t>FC千代田</t>
  </si>
  <si>
    <t>トラストユナイテッド</t>
  </si>
  <si>
    <t>ラスカル千駄木</t>
  </si>
  <si>
    <t>グラスルーツFC</t>
  </si>
  <si>
    <t>ソレイユFCJr</t>
  </si>
  <si>
    <t>渋谷東部B</t>
  </si>
  <si>
    <t>FCトリプレッタB</t>
  </si>
  <si>
    <t>FC OCHISAN</t>
  </si>
  <si>
    <t>暁星アストラA</t>
  </si>
  <si>
    <t>FC 落合B</t>
  </si>
  <si>
    <t>鷹の子SC</t>
  </si>
  <si>
    <t>FCとんぼA</t>
  </si>
  <si>
    <t>金富FC</t>
  </si>
  <si>
    <t>菅刈FC</t>
  </si>
  <si>
    <t>FC　BONOS　B</t>
  </si>
  <si>
    <t>ラスカル千駄木A</t>
  </si>
  <si>
    <t>自由が丘SC</t>
  </si>
  <si>
    <t>油面SC</t>
  </si>
  <si>
    <t>FCとんぼB</t>
  </si>
  <si>
    <t>暁星アストラB</t>
  </si>
  <si>
    <t>本町スポーツ少年団</t>
  </si>
  <si>
    <t>落四SC</t>
  </si>
  <si>
    <t>FCトリプレッタA</t>
  </si>
  <si>
    <t>猿楽FC</t>
  </si>
  <si>
    <t>戸山SC</t>
  </si>
  <si>
    <t>落一小ドリームス</t>
  </si>
  <si>
    <t>４５チーム参加：各組上位２チーム決勝トーナメントへ</t>
  </si>
  <si>
    <t>J組１位</t>
  </si>
  <si>
    <t>E組１位</t>
  </si>
  <si>
    <t>⑯</t>
  </si>
  <si>
    <t>⑫</t>
  </si>
  <si>
    <t>⑧</t>
  </si>
  <si>
    <t>④</t>
  </si>
  <si>
    <t>E組２位</t>
  </si>
  <si>
    <t>Ｊ組２位</t>
  </si>
  <si>
    <t>⑳</t>
  </si>
  <si>
    <t>Ｃ組２位</t>
  </si>
  <si>
    <t>B組１位</t>
  </si>
  <si>
    <t>⑦</t>
  </si>
  <si>
    <t>③</t>
  </si>
  <si>
    <t>Ｂ組２位</t>
  </si>
  <si>
    <t>Ｉ組２位</t>
  </si>
  <si>
    <t>⑮</t>
  </si>
  <si>
    <t>⑪</t>
  </si>
  <si>
    <t>I組１位</t>
  </si>
  <si>
    <t>D組１位</t>
  </si>
  <si>
    <t>Ｈ組１位</t>
  </si>
  <si>
    <t>C組１位</t>
  </si>
  <si>
    <t>⑭</t>
  </si>
  <si>
    <t>⑩</t>
  </si>
  <si>
    <t>Ｄ組２位</t>
  </si>
  <si>
    <t>Ｈ組２位</t>
  </si>
  <si>
    <t>⑥</t>
  </si>
  <si>
    <t>②</t>
  </si>
  <si>
    <t>ベスト４チーム
決勝リーグ戦</t>
  </si>
  <si>
    <t>Ｇ組１位</t>
  </si>
  <si>
    <t>Ｇ組２位</t>
  </si>
  <si>
    <t>⑲</t>
  </si>
  <si>
    <t>⑰</t>
  </si>
  <si>
    <t>Ａ組２位</t>
  </si>
  <si>
    <t>Ｆ組２位</t>
  </si>
  <si>
    <t>⑤</t>
  </si>
  <si>
    <t>①</t>
  </si>
  <si>
    <t>⑬</t>
  </si>
  <si>
    <t>⑨</t>
  </si>
  <si>
    <t>Ｆ組１位</t>
  </si>
  <si>
    <t>Ａ組１位</t>
  </si>
  <si>
    <t>バーモントカップ２０１５　７ﾌﾞﾛｯｸ予選決勝トーナメント</t>
  </si>
  <si>
    <t>予選リーグ試合は７－２－７のランニングタイム</t>
  </si>
  <si>
    <t>15;20</t>
  </si>
  <si>
    <t>vs</t>
  </si>
  <si>
    <t>暁星小学校：Ａコート</t>
  </si>
  <si>
    <t>暁星小学校：Bコート</t>
  </si>
  <si>
    <t>C</t>
  </si>
  <si>
    <t>F</t>
  </si>
  <si>
    <t>J</t>
  </si>
  <si>
    <t>G</t>
  </si>
  <si>
    <t>G</t>
  </si>
  <si>
    <t>H</t>
  </si>
  <si>
    <t>H</t>
  </si>
  <si>
    <t>A</t>
  </si>
  <si>
    <t>E</t>
  </si>
  <si>
    <t>B</t>
  </si>
  <si>
    <t>D</t>
  </si>
  <si>
    <t>I</t>
  </si>
  <si>
    <t>赤文字が変更点・再変更点です</t>
  </si>
  <si>
    <r>
      <t>７ー</t>
    </r>
    <r>
      <rPr>
        <sz val="12"/>
        <color indexed="10"/>
        <rFont val="ＭＳ Ｐゴシック"/>
        <family val="3"/>
      </rPr>
      <t>２</t>
    </r>
    <r>
      <rPr>
        <sz val="12"/>
        <rFont val="ＭＳ Ｐゴシック"/>
        <family val="3"/>
      </rPr>
      <t>ー７　のランニングタイム</t>
    </r>
  </si>
  <si>
    <r>
      <t>選手は</t>
    </r>
    <r>
      <rPr>
        <sz val="12"/>
        <color indexed="10"/>
        <rFont val="ＭＳ Ｐゴシック"/>
        <family val="3"/>
      </rPr>
      <t>第７ブロック大会までは４種サッカー登録を行った選手はすべてベンチ入りできる。</t>
    </r>
  </si>
  <si>
    <t>フットサル登録は今年度から必要なくなりました。　サッカーの４種登録の選手証を提示下さい。</t>
  </si>
  <si>
    <r>
      <t>スタッフは</t>
    </r>
    <r>
      <rPr>
        <sz val="12"/>
        <color indexed="10"/>
        <rFont val="ＭＳ Ｐゴシック"/>
        <family val="3"/>
      </rPr>
      <t>２名以上</t>
    </r>
    <r>
      <rPr>
        <sz val="12"/>
        <rFont val="ＭＳ Ｐゴシック"/>
        <family val="3"/>
      </rPr>
      <t>3名まで。</t>
    </r>
  </si>
  <si>
    <r>
      <t>キックオフから直接ゴールを狙ってはいけない。</t>
    </r>
    <r>
      <rPr>
        <sz val="12"/>
        <color indexed="10"/>
        <rFont val="ＭＳ Ｐゴシック"/>
        <family val="3"/>
      </rPr>
      <t>→相手のゴールクリアランスから再開する。</t>
    </r>
  </si>
  <si>
    <r>
      <t>GKから出たボールは（ゴールクリアランスおよびインプレー中でも）</t>
    </r>
    <r>
      <rPr>
        <sz val="12"/>
        <color indexed="10"/>
        <rFont val="ＭＳ Ｐゴシック"/>
        <family val="3"/>
      </rPr>
      <t>相手選手に触れなければゴールキーパーに返すことはできない。ゴールキーパーが触れた場合、その地点から相手側に間接フリーキックが与えられる。</t>
    </r>
    <r>
      <rPr>
        <sz val="12"/>
        <rFont val="ＭＳ Ｐゴシック"/>
        <family val="3"/>
      </rPr>
      <t xml:space="preserve">
ただしその地点がペナルティ−エリア内の場合は、GKが触れた所に最も近いペナルティ−エリアライン上から間接フリーキックを行う</t>
    </r>
  </si>
  <si>
    <t>ピッチ・ボール等</t>
  </si>
  <si>
    <t>ピッチは、中央大会は３２ｍ×１６ｍだが、第7ブロックは、試合会場にあわせる。</t>
  </si>
  <si>
    <r>
      <t>センターサークル</t>
    </r>
    <r>
      <rPr>
        <sz val="12"/>
        <color indexed="36"/>
        <rFont val="ＭＳ Ｐゴシック"/>
        <family val="3"/>
      </rPr>
      <t>半径２．５ｍ</t>
    </r>
    <r>
      <rPr>
        <sz val="12"/>
        <color indexed="10"/>
        <rFont val="ＭＳ Ｐゴシック"/>
        <family val="3"/>
      </rPr>
      <t>　　ペナルティマーク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　</t>
    </r>
  </si>
  <si>
    <r>
      <t>交代ゾーン　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　　　フリーキック・キックイン・コーナーキックも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はなれる。</t>
    </r>
  </si>
  <si>
    <t>ボールは、フットサル用の３号ボールを使用する。</t>
  </si>
  <si>
    <t>両チームで話し合いの上、主審・副審を決めてください</t>
  </si>
  <si>
    <t>予選リーグ・決勝リーグ２回戦まで、各チーム、フットサルを理解されている
帯同審判（フットサルまたはサッカーの審判資格がある方）でお願いします。</t>
  </si>
  <si>
    <t>決勝トーナメントベスト８からは、本部ですべて行います。</t>
  </si>
  <si>
    <t>千駄ヶ谷SC</t>
  </si>
  <si>
    <t>S　D　S C</t>
  </si>
  <si>
    <t>トラストユナイテッド</t>
  </si>
  <si>
    <t>FC OCHISAN</t>
  </si>
  <si>
    <t>ＳＫＦＣ</t>
  </si>
  <si>
    <t>FC　WASEDA</t>
  </si>
  <si>
    <t>FCとんぼA</t>
  </si>
  <si>
    <t>FC　BONOS　B</t>
  </si>
  <si>
    <t>FCとんぼB</t>
  </si>
  <si>
    <t>ＦＣ　ＢＯＮＯＳ</t>
  </si>
  <si>
    <t>S　D　S C</t>
  </si>
  <si>
    <t>SCシクス</t>
  </si>
  <si>
    <t>グラスルーツFC</t>
  </si>
  <si>
    <t>ソレイユFCJr</t>
  </si>
  <si>
    <t>FCトリプレッタB</t>
  </si>
  <si>
    <t>FCトリプレッタA</t>
  </si>
  <si>
    <t>開場　９：００　　設営　８：３０～</t>
  </si>
  <si>
    <t>開場　９：００　　設営　９：００～</t>
  </si>
  <si>
    <t>③</t>
  </si>
  <si>
    <t>⑫</t>
  </si>
  <si>
    <t>⑪</t>
  </si>
  <si>
    <t>⑱</t>
  </si>
  <si>
    <t>⑥</t>
  </si>
  <si>
    <t>⑬</t>
  </si>
  <si>
    <t>⑭</t>
  </si>
  <si>
    <t>⑦</t>
  </si>
  <si>
    <t>⑲</t>
  </si>
  <si>
    <t>⑮</t>
  </si>
  <si>
    <t>⑯</t>
  </si>
  <si>
    <t>油面小学校：Ａコート</t>
  </si>
  <si>
    <t>②</t>
  </si>
  <si>
    <t>⑨</t>
  </si>
  <si>
    <t>⑩</t>
  </si>
  <si>
    <t>⑰</t>
  </si>
  <si>
    <t>開場　１３：３０　　設営　１３：３０～</t>
  </si>
  <si>
    <t>F</t>
  </si>
  <si>
    <t>決１</t>
  </si>
  <si>
    <t>決２</t>
  </si>
  <si>
    <t>決３</t>
  </si>
  <si>
    <t>決４</t>
  </si>
  <si>
    <t>　</t>
  </si>
  <si>
    <t>決５</t>
  </si>
  <si>
    <t>決６</t>
  </si>
  <si>
    <t>SKFC</t>
  </si>
  <si>
    <t>本部</t>
  </si>
  <si>
    <t>１０分-２分-１０分</t>
  </si>
  <si>
    <t>3vs2</t>
  </si>
  <si>
    <r>
      <t>4vs</t>
    </r>
    <r>
      <rPr>
        <sz val="12"/>
        <rFont val="ＭＳ Ｐゴシック"/>
        <family val="3"/>
      </rPr>
      <t>3</t>
    </r>
  </si>
  <si>
    <t>暁星アストラA</t>
  </si>
  <si>
    <t xml:space="preserve"> </t>
  </si>
  <si>
    <t>P4 2</t>
  </si>
  <si>
    <t>K3 2</t>
  </si>
  <si>
    <t>2P3</t>
  </si>
  <si>
    <t>2K2</t>
  </si>
  <si>
    <t>小石川グランド：Aコート</t>
  </si>
  <si>
    <t>開場　１２：３０　　設営　１２：３０～</t>
  </si>
  <si>
    <t>ソレイユFCJr</t>
  </si>
  <si>
    <t>文京区フレンドリー</t>
  </si>
  <si>
    <t>敢闘賞</t>
  </si>
  <si>
    <t>決勝リーグ</t>
  </si>
  <si>
    <t>３・４位は対戦成績による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</si>
</sst>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＜&quot;General&quot;＞&quot;"/>
    <numFmt numFmtId="177" formatCode="&quot;【&quot;General&quot;】&quot;"/>
    <numFmt numFmtId="178" formatCode="&quot;（&quot;General&quot;）&quot;"/>
    <numFmt numFmtId="179" formatCode="m&quot;月&quot;d&quot;日現在&quot;"/>
    <numFmt numFmtId="180" formatCode="&quot;&lt;&quot;General&quot;&gt;&quot;"/>
    <numFmt numFmtId="181" formatCode="&quot;&lt;&quot;General&quot;&gt;試合&quot;"/>
    <numFmt numFmtId="182" formatCode="General&quot;分ハーフ&quot;"/>
    <numFmt numFmtId="183" formatCode="General&quot;分half&quot;"/>
    <numFmt numFmtId="184" formatCode="&quot;【&quot;General&quot;】試合&quot;"/>
    <numFmt numFmtId="185" formatCode="&quot;（&quot;General&quot;）試合&quot;"/>
    <numFmt numFmtId="186" formatCode="\+#,##0;[Red]\-#,##0"/>
    <numFmt numFmtId="187" formatCode="&quot;M&quot;General"/>
    <numFmt numFmtId="188" formatCode="m&quot;月&quot;d&quot;日現在&quot;;@"/>
    <numFmt numFmtId="189" formatCode="0_ ;[Red]\-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&quot;年&quot;m&quot;月&quot;d&quot;日現在&quot;;@"/>
  </numFmts>
  <fonts count="77"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HGP創英角ｺﾞｼｯｸUB"/>
      <family val="3"/>
    </font>
    <font>
      <sz val="12"/>
      <name val="HGP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sz val="18"/>
      <name val="HGS創英角ｺﾞｼｯｸUB"/>
      <family val="3"/>
    </font>
    <font>
      <sz val="16"/>
      <color indexed="10"/>
      <name val="HGS創英角ｺﾞｼｯｸUB"/>
      <family val="3"/>
    </font>
    <font>
      <sz val="6"/>
      <name val="Osaka"/>
      <family val="3"/>
    </font>
    <font>
      <sz val="20"/>
      <color indexed="12"/>
      <name val="HG創英角ｺﾞｼｯｸUB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9"/>
      <name val="HGS創英角ｺﾞｼｯｸUB"/>
      <family val="3"/>
    </font>
    <font>
      <sz val="26"/>
      <color indexed="12"/>
      <name val="HGS創英角ｺﾞｼｯｸUB"/>
      <family val="3"/>
    </font>
    <font>
      <sz val="11"/>
      <name val="ＭＳ Ｐゴシック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6"/>
      <name val="HGS創英角ｺﾞｼｯｸUB"/>
      <family val="3"/>
    </font>
    <font>
      <b/>
      <sz val="12"/>
      <name val="HGP創英角ｺﾞｼｯｸUB"/>
      <family val="3"/>
    </font>
    <font>
      <b/>
      <sz val="10"/>
      <name val="HGP創英角ｺﾞｼｯｸUB"/>
      <family val="3"/>
    </font>
    <font>
      <b/>
      <sz val="11"/>
      <name val="HGP創英角ｺﾞｼｯｸUB"/>
      <family val="3"/>
    </font>
    <font>
      <sz val="11"/>
      <name val="HGS創英角ｺﾞｼｯｸUB"/>
      <family val="3"/>
    </font>
    <font>
      <sz val="12"/>
      <name val="HG創英角ｺﾞｼｯｸUB"/>
      <family val="3"/>
    </font>
    <font>
      <sz val="10"/>
      <name val="HGS創英角ｺﾞｼｯｸUB"/>
      <family val="3"/>
    </font>
    <font>
      <sz val="14"/>
      <name val="HG創英角ｺﾞｼｯｸUB"/>
      <family val="3"/>
    </font>
    <font>
      <sz val="20"/>
      <name val="HGS創英角ｺﾞｼｯｸUB"/>
      <family val="3"/>
    </font>
    <font>
      <sz val="12"/>
      <color indexed="10"/>
      <name val="ＭＳ Ｐゴシック"/>
      <family val="3"/>
    </font>
    <font>
      <sz val="12"/>
      <color indexed="36"/>
      <name val="ＭＳ Ｐゴシック"/>
      <family val="3"/>
    </font>
    <font>
      <sz val="12"/>
      <color indexed="48"/>
      <name val="ＭＳ Ｐゴシック"/>
      <family val="3"/>
    </font>
    <font>
      <sz val="14"/>
      <color indexed="48"/>
      <name val="HGS創英角ｺﾞｼｯｸUB"/>
      <family val="3"/>
    </font>
    <font>
      <sz val="8"/>
      <name val="HGS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 style="thick">
        <color rgb="FFFF0000"/>
      </left>
      <right style="medium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18" fillId="0" borderId="0">
      <alignment vertical="center"/>
      <protection/>
    </xf>
    <xf numFmtId="0" fontId="2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82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 shrinkToFit="1"/>
    </xf>
    <xf numFmtId="20" fontId="5" fillId="0" borderId="10" xfId="0" applyNumberFormat="1" applyFont="1" applyFill="1" applyBorder="1" applyAlignment="1">
      <alignment horizontal="center" vertical="center" shrinkToFit="1"/>
    </xf>
    <xf numFmtId="187" fontId="5" fillId="0" borderId="1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87" fontId="5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180" fontId="5" fillId="0" borderId="11" xfId="0" applyNumberFormat="1" applyFont="1" applyFill="1" applyBorder="1" applyAlignment="1">
      <alignment horizontal="center" vertical="center" shrinkToFit="1"/>
    </xf>
    <xf numFmtId="181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20" fontId="5" fillId="0" borderId="11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7" fillId="0" borderId="13" xfId="0" applyFont="1" applyFill="1" applyBorder="1" applyAlignment="1" applyProtection="1">
      <alignment horizontal="distributed" vertical="center" shrinkToFit="1"/>
      <protection locked="0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189" fontId="20" fillId="0" borderId="10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horizontal="distributed" vertical="center" shrinkToFit="1"/>
      <protection locked="0"/>
    </xf>
    <xf numFmtId="0" fontId="20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 applyProtection="1">
      <alignment horizontal="distributed" vertical="center" shrinkToFit="1"/>
      <protection locked="0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189" fontId="20" fillId="0" borderId="25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 shrinkToFit="1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189" fontId="20" fillId="0" borderId="11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189" fontId="20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0" fontId="29" fillId="0" borderId="41" xfId="0" applyFont="1" applyFill="1" applyBorder="1" applyAlignment="1">
      <alignment horizontal="center" vertical="center" shrinkToFit="1"/>
    </xf>
    <xf numFmtId="0" fontId="28" fillId="0" borderId="42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189" fontId="20" fillId="0" borderId="29" xfId="0" applyNumberFormat="1" applyFont="1" applyFill="1" applyBorder="1" applyAlignment="1">
      <alignment horizontal="center" vertical="center" shrinkToFit="1"/>
    </xf>
    <xf numFmtId="189" fontId="20" fillId="0" borderId="17" xfId="0" applyNumberFormat="1" applyFont="1" applyFill="1" applyBorder="1" applyAlignment="1">
      <alignment horizontal="center" vertical="center" shrinkToFit="1"/>
    </xf>
    <xf numFmtId="189" fontId="20" fillId="0" borderId="47" xfId="0" applyNumberFormat="1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horizontal="distributed" vertical="center" shrinkToFit="1"/>
      <protection locked="0"/>
    </xf>
    <xf numFmtId="0" fontId="20" fillId="0" borderId="5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8" fillId="0" borderId="0" xfId="61">
      <alignment vertical="center"/>
      <protection/>
    </xf>
    <xf numFmtId="0" fontId="18" fillId="0" borderId="0" xfId="61" applyAlignment="1">
      <alignment horizontal="center" vertical="center"/>
      <protection/>
    </xf>
    <xf numFmtId="0" fontId="18" fillId="0" borderId="0" xfId="61" applyBorder="1">
      <alignment vertical="center"/>
      <protection/>
    </xf>
    <xf numFmtId="0" fontId="30" fillId="0" borderId="60" xfId="61" applyFont="1" applyFill="1" applyBorder="1" applyAlignment="1">
      <alignment horizontal="distributed" vertical="center"/>
      <protection/>
    </xf>
    <xf numFmtId="0" fontId="9" fillId="0" borderId="0" xfId="61" applyFont="1" applyAlignment="1">
      <alignment horizontal="left" vertical="center"/>
      <protection/>
    </xf>
    <xf numFmtId="0" fontId="31" fillId="0" borderId="0" xfId="61" applyFont="1" applyAlignment="1">
      <alignment horizontal="center" vertical="center"/>
      <protection/>
    </xf>
    <xf numFmtId="20" fontId="18" fillId="0" borderId="0" xfId="61" applyNumberFormat="1" applyFont="1" applyAlignment="1">
      <alignment horizontal="center" vertical="center"/>
      <protection/>
    </xf>
    <xf numFmtId="0" fontId="30" fillId="0" borderId="0" xfId="61" applyFont="1" applyAlignment="1">
      <alignment horizontal="right" vertical="center"/>
      <protection/>
    </xf>
    <xf numFmtId="0" fontId="30" fillId="0" borderId="61" xfId="61" applyFont="1" applyFill="1" applyBorder="1" applyAlignment="1">
      <alignment horizontal="distributed" vertical="center"/>
      <protection/>
    </xf>
    <xf numFmtId="0" fontId="18" fillId="0" borderId="49" xfId="61" applyBorder="1" applyAlignment="1">
      <alignment horizontal="center" vertical="center"/>
      <protection/>
    </xf>
    <xf numFmtId="0" fontId="9" fillId="0" borderId="62" xfId="61" applyFont="1" applyBorder="1">
      <alignment vertical="center"/>
      <protection/>
    </xf>
    <xf numFmtId="0" fontId="9" fillId="0" borderId="63" xfId="61" applyFont="1" applyBorder="1" applyAlignment="1">
      <alignment horizontal="center" vertical="center"/>
      <protection/>
    </xf>
    <xf numFmtId="0" fontId="18" fillId="0" borderId="64" xfId="61" applyBorder="1">
      <alignment vertical="center"/>
      <protection/>
    </xf>
    <xf numFmtId="0" fontId="18" fillId="0" borderId="0" xfId="61" applyAlignment="1">
      <alignment horizontal="left" vertical="center"/>
      <protection/>
    </xf>
    <xf numFmtId="0" fontId="18" fillId="0" borderId="0" xfId="61" applyBorder="1" applyAlignment="1">
      <alignment vertical="center"/>
      <protection/>
    </xf>
    <xf numFmtId="0" fontId="18" fillId="0" borderId="63" xfId="61" applyBorder="1" applyAlignment="1">
      <alignment vertical="center"/>
      <protection/>
    </xf>
    <xf numFmtId="0" fontId="9" fillId="0" borderId="62" xfId="61" applyFont="1" applyBorder="1" applyAlignment="1">
      <alignment horizontal="left" vertical="center"/>
      <protection/>
    </xf>
    <xf numFmtId="0" fontId="9" fillId="0" borderId="63" xfId="61" applyFont="1" applyBorder="1" applyAlignment="1">
      <alignment horizontal="right" vertical="center"/>
      <protection/>
    </xf>
    <xf numFmtId="0" fontId="18" fillId="0" borderId="62" xfId="61" applyBorder="1" applyAlignment="1">
      <alignment vertical="center"/>
      <protection/>
    </xf>
    <xf numFmtId="0" fontId="18" fillId="0" borderId="0" xfId="61" applyBorder="1" applyAlignment="1">
      <alignment horizontal="left" vertical="center"/>
      <protection/>
    </xf>
    <xf numFmtId="0" fontId="18" fillId="0" borderId="63" xfId="61" applyBorder="1" applyAlignment="1">
      <alignment horizontal="center" vertical="center"/>
      <protection/>
    </xf>
    <xf numFmtId="0" fontId="9" fillId="0" borderId="0" xfId="61" applyFont="1" applyBorder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18" fillId="0" borderId="62" xfId="61" applyBorder="1" applyAlignment="1">
      <alignment horizontal="center" vertical="center"/>
      <protection/>
    </xf>
    <xf numFmtId="0" fontId="18" fillId="0" borderId="0" xfId="61" applyBorder="1" applyAlignment="1">
      <alignment horizontal="center" vertical="center"/>
      <protection/>
    </xf>
    <xf numFmtId="0" fontId="18" fillId="0" borderId="63" xfId="61" applyBorder="1">
      <alignment vertical="center"/>
      <protection/>
    </xf>
    <xf numFmtId="0" fontId="18" fillId="0" borderId="12" xfId="61" applyBorder="1" applyAlignment="1">
      <alignment horizontal="center" vertical="center"/>
      <protection/>
    </xf>
    <xf numFmtId="0" fontId="18" fillId="0" borderId="44" xfId="61" applyBorder="1">
      <alignment vertical="center"/>
      <protection/>
    </xf>
    <xf numFmtId="0" fontId="30" fillId="0" borderId="0" xfId="61" applyFont="1" applyFill="1" applyBorder="1" applyAlignment="1">
      <alignment horizontal="center" vertical="center" shrinkToFit="1"/>
      <protection/>
    </xf>
    <xf numFmtId="0" fontId="30" fillId="0" borderId="0" xfId="61" applyFont="1" applyFill="1" applyBorder="1" applyAlignment="1">
      <alignment horizontal="distributed" vertical="center"/>
      <protection/>
    </xf>
    <xf numFmtId="0" fontId="9" fillId="0" borderId="63" xfId="61" applyFont="1" applyBorder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8" fillId="0" borderId="32" xfId="61" applyBorder="1">
      <alignment vertical="center"/>
      <protection/>
    </xf>
    <xf numFmtId="0" fontId="30" fillId="0" borderId="0" xfId="61" applyFont="1" applyBorder="1" applyAlignment="1">
      <alignment horizontal="right" vertical="center"/>
      <protection/>
    </xf>
    <xf numFmtId="0" fontId="33" fillId="0" borderId="62" xfId="61" applyFont="1" applyBorder="1" applyAlignment="1">
      <alignment horizontal="right" vertical="center"/>
      <protection/>
    </xf>
    <xf numFmtId="0" fontId="33" fillId="0" borderId="63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65" xfId="61" applyFont="1" applyBorder="1" applyAlignment="1">
      <alignment horizontal="right" vertical="center"/>
      <protection/>
    </xf>
    <xf numFmtId="0" fontId="18" fillId="0" borderId="65" xfId="61" applyBorder="1" applyAlignment="1">
      <alignment vertical="center"/>
      <protection/>
    </xf>
    <xf numFmtId="0" fontId="9" fillId="0" borderId="63" xfId="61" applyFont="1" applyBorder="1" applyAlignment="1">
      <alignment horizontal="left" vertical="center"/>
      <protection/>
    </xf>
    <xf numFmtId="20" fontId="18" fillId="0" borderId="0" xfId="61" applyNumberFormat="1" applyAlignment="1">
      <alignment horizontal="center" vertical="center"/>
      <protection/>
    </xf>
    <xf numFmtId="0" fontId="30" fillId="0" borderId="0" xfId="61" applyFont="1" applyFill="1" applyAlignment="1">
      <alignment horizontal="distributed" vertical="center"/>
      <protection/>
    </xf>
    <xf numFmtId="0" fontId="18" fillId="0" borderId="31" xfId="61" applyBorder="1" applyAlignment="1">
      <alignment horizontal="center" vertical="center"/>
      <protection/>
    </xf>
    <xf numFmtId="0" fontId="18" fillId="0" borderId="47" xfId="61" applyBorder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66" xfId="61" applyFont="1" applyBorder="1" applyAlignment="1">
      <alignment horizontal="center" vertical="center"/>
      <protection/>
    </xf>
    <xf numFmtId="56" fontId="31" fillId="0" borderId="0" xfId="61" applyNumberFormat="1" applyFont="1" applyAlignment="1">
      <alignment horizontal="center" vertical="center"/>
      <protection/>
    </xf>
    <xf numFmtId="0" fontId="18" fillId="0" borderId="62" xfId="61" applyBorder="1">
      <alignment vertical="center"/>
      <protection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87" fontId="5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center" vertical="center" shrinkToFit="1"/>
    </xf>
    <xf numFmtId="181" fontId="5" fillId="0" borderId="15" xfId="0" applyNumberFormat="1" applyFont="1" applyFill="1" applyBorder="1" applyAlignment="1">
      <alignment horizontal="center" vertical="center" shrinkToFit="1"/>
    </xf>
    <xf numFmtId="182" fontId="21" fillId="0" borderId="0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56" fontId="8" fillId="0" borderId="14" xfId="0" applyNumberFormat="1" applyFont="1" applyBorder="1" applyAlignment="1">
      <alignment horizontal="center" vertical="center" shrinkToFit="1"/>
    </xf>
    <xf numFmtId="56" fontId="8" fillId="0" borderId="15" xfId="0" applyNumberFormat="1" applyFont="1" applyBorder="1" applyAlignment="1">
      <alignment horizontal="center" vertical="center" shrinkToFit="1"/>
    </xf>
    <xf numFmtId="56" fontId="8" fillId="0" borderId="16" xfId="0" applyNumberFormat="1" applyFont="1" applyBorder="1" applyAlignment="1">
      <alignment horizontal="center" vertical="center" shrinkToFit="1"/>
    </xf>
    <xf numFmtId="56" fontId="8" fillId="0" borderId="14" xfId="0" applyNumberFormat="1" applyFont="1" applyFill="1" applyBorder="1" applyAlignment="1">
      <alignment horizontal="center" vertical="center" shrinkToFit="1"/>
    </xf>
    <xf numFmtId="56" fontId="8" fillId="0" borderId="15" xfId="0" applyNumberFormat="1" applyFont="1" applyFill="1" applyBorder="1" applyAlignment="1">
      <alignment horizontal="center" vertical="center" shrinkToFit="1"/>
    </xf>
    <xf numFmtId="56" fontId="8" fillId="0" borderId="16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9" fontId="5" fillId="0" borderId="27" xfId="42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vertical="center" shrinkToFit="1"/>
    </xf>
    <xf numFmtId="56" fontId="0" fillId="0" borderId="12" xfId="0" applyNumberFormat="1" applyFont="1" applyFill="1" applyBorder="1" applyAlignment="1">
      <alignment horizontal="center" vertical="center" shrinkToFit="1"/>
    </xf>
    <xf numFmtId="0" fontId="18" fillId="0" borderId="67" xfId="61" applyBorder="1">
      <alignment vertical="center"/>
      <protection/>
    </xf>
    <xf numFmtId="0" fontId="18" fillId="0" borderId="68" xfId="61" applyBorder="1" applyAlignment="1">
      <alignment vertical="center"/>
      <protection/>
    </xf>
    <xf numFmtId="0" fontId="9" fillId="0" borderId="69" xfId="61" applyFont="1" applyBorder="1" applyAlignment="1">
      <alignment horizontal="right" vertical="center"/>
      <protection/>
    </xf>
    <xf numFmtId="0" fontId="18" fillId="0" borderId="70" xfId="61" applyBorder="1" applyAlignment="1">
      <alignment horizontal="center" vertical="center"/>
      <protection/>
    </xf>
    <xf numFmtId="0" fontId="9" fillId="0" borderId="71" xfId="61" applyFont="1" applyBorder="1" applyAlignment="1">
      <alignment horizontal="left" vertical="center"/>
      <protection/>
    </xf>
    <xf numFmtId="0" fontId="18" fillId="0" borderId="68" xfId="61" applyBorder="1">
      <alignment vertical="center"/>
      <protection/>
    </xf>
    <xf numFmtId="0" fontId="9" fillId="0" borderId="68" xfId="61" applyFont="1" applyBorder="1" applyAlignment="1">
      <alignment horizontal="left" vertical="center"/>
      <protection/>
    </xf>
    <xf numFmtId="0" fontId="18" fillId="0" borderId="71" xfId="61" applyBorder="1" applyAlignment="1">
      <alignment horizontal="center" vertical="center"/>
      <protection/>
    </xf>
    <xf numFmtId="0" fontId="18" fillId="0" borderId="72" xfId="61" applyBorder="1" applyAlignment="1">
      <alignment horizontal="center" vertical="center"/>
      <protection/>
    </xf>
    <xf numFmtId="0" fontId="9" fillId="0" borderId="68" xfId="61" applyFont="1" applyBorder="1" applyAlignment="1">
      <alignment horizontal="center" vertical="center"/>
      <protection/>
    </xf>
    <xf numFmtId="0" fontId="18" fillId="0" borderId="73" xfId="61" applyBorder="1" applyAlignment="1">
      <alignment horizontal="center" vertical="center"/>
      <protection/>
    </xf>
    <xf numFmtId="0" fontId="9" fillId="0" borderId="69" xfId="61" applyFont="1" applyBorder="1" applyAlignment="1">
      <alignment horizontal="left" vertical="center"/>
      <protection/>
    </xf>
    <xf numFmtId="0" fontId="18" fillId="0" borderId="74" xfId="61" applyBorder="1" applyAlignment="1">
      <alignment horizontal="center" vertical="center"/>
      <protection/>
    </xf>
    <xf numFmtId="0" fontId="9" fillId="0" borderId="70" xfId="61" applyFont="1" applyBorder="1">
      <alignment vertical="center"/>
      <protection/>
    </xf>
    <xf numFmtId="0" fontId="18" fillId="0" borderId="75" xfId="61" applyBorder="1" applyAlignment="1">
      <alignment horizontal="center" vertical="center"/>
      <protection/>
    </xf>
    <xf numFmtId="0" fontId="18" fillId="0" borderId="70" xfId="61" applyBorder="1" applyAlignment="1">
      <alignment vertical="center"/>
      <protection/>
    </xf>
    <xf numFmtId="0" fontId="18" fillId="0" borderId="76" xfId="61" applyBorder="1" applyAlignment="1">
      <alignment vertical="center"/>
      <protection/>
    </xf>
    <xf numFmtId="0" fontId="18" fillId="0" borderId="70" xfId="61" applyBorder="1">
      <alignment vertical="center"/>
      <protection/>
    </xf>
    <xf numFmtId="0" fontId="18" fillId="0" borderId="77" xfId="61" applyBorder="1" applyAlignment="1">
      <alignment horizontal="center" vertical="center"/>
      <protection/>
    </xf>
    <xf numFmtId="0" fontId="9" fillId="0" borderId="78" xfId="61" applyFont="1" applyBorder="1">
      <alignment vertical="center"/>
      <protection/>
    </xf>
    <xf numFmtId="0" fontId="18" fillId="0" borderId="79" xfId="61" applyBorder="1" applyAlignment="1">
      <alignment horizontal="center" vertical="center"/>
      <protection/>
    </xf>
    <xf numFmtId="0" fontId="18" fillId="0" borderId="80" xfId="61" applyBorder="1" applyAlignment="1">
      <alignment horizontal="center" vertical="center"/>
      <protection/>
    </xf>
    <xf numFmtId="0" fontId="18" fillId="0" borderId="78" xfId="61" applyBorder="1">
      <alignment vertical="center"/>
      <protection/>
    </xf>
    <xf numFmtId="0" fontId="9" fillId="0" borderId="78" xfId="61" applyFont="1" applyBorder="1" applyAlignment="1">
      <alignment horizontal="right" vertical="center"/>
      <protection/>
    </xf>
    <xf numFmtId="0" fontId="18" fillId="0" borderId="78" xfId="61" applyBorder="1" applyAlignment="1">
      <alignment vertical="center"/>
      <protection/>
    </xf>
    <xf numFmtId="0" fontId="18" fillId="0" borderId="77" xfId="61" applyBorder="1" applyAlignment="1">
      <alignment vertical="center"/>
      <protection/>
    </xf>
    <xf numFmtId="0" fontId="32" fillId="0" borderId="70" xfId="61" applyFont="1" applyBorder="1" applyAlignment="1">
      <alignment horizontal="right" vertical="center"/>
      <protection/>
    </xf>
    <xf numFmtId="0" fontId="32" fillId="0" borderId="77" xfId="61" applyFont="1" applyBorder="1" applyAlignment="1">
      <alignment horizontal="right" vertical="center"/>
      <protection/>
    </xf>
    <xf numFmtId="0" fontId="32" fillId="0" borderId="81" xfId="61" applyFont="1" applyBorder="1" applyAlignment="1">
      <alignment horizontal="right" vertical="center"/>
      <protection/>
    </xf>
    <xf numFmtId="0" fontId="18" fillId="0" borderId="70" xfId="61" applyBorder="1" applyAlignment="1">
      <alignment horizontal="right" vertical="center"/>
      <protection/>
    </xf>
    <xf numFmtId="0" fontId="18" fillId="0" borderId="77" xfId="61" applyBorder="1" applyAlignment="1">
      <alignment horizontal="right" vertical="center"/>
      <protection/>
    </xf>
    <xf numFmtId="0" fontId="32" fillId="0" borderId="78" xfId="61" applyFont="1" applyBorder="1">
      <alignment vertical="center"/>
      <protection/>
    </xf>
    <xf numFmtId="0" fontId="32" fillId="0" borderId="77" xfId="61" applyFont="1" applyBorder="1">
      <alignment vertical="center"/>
      <protection/>
    </xf>
    <xf numFmtId="0" fontId="32" fillId="0" borderId="78" xfId="61" applyFont="1" applyBorder="1" applyAlignment="1">
      <alignment horizontal="right" vertical="center"/>
      <protection/>
    </xf>
    <xf numFmtId="0" fontId="18" fillId="0" borderId="68" xfId="61" applyBorder="1" applyAlignment="1">
      <alignment horizontal="left" vertical="center"/>
      <protection/>
    </xf>
    <xf numFmtId="0" fontId="18" fillId="0" borderId="82" xfId="61" applyBorder="1" applyAlignment="1">
      <alignment horizontal="left" vertical="center"/>
      <protection/>
    </xf>
    <xf numFmtId="0" fontId="32" fillId="0" borderId="72" xfId="61" applyFont="1" applyBorder="1" applyAlignment="1">
      <alignment horizontal="left" vertical="center"/>
      <protection/>
    </xf>
    <xf numFmtId="0" fontId="32" fillId="0" borderId="63" xfId="61" applyFont="1" applyBorder="1" applyAlignment="1">
      <alignment horizontal="left" vertical="center"/>
      <protection/>
    </xf>
    <xf numFmtId="0" fontId="32" fillId="0" borderId="83" xfId="61" applyFont="1" applyBorder="1" applyAlignment="1">
      <alignment horizontal="left" vertical="center"/>
      <protection/>
    </xf>
    <xf numFmtId="0" fontId="5" fillId="0" borderId="68" xfId="61" applyFont="1" applyBorder="1" applyAlignment="1">
      <alignment horizontal="left" vertical="center"/>
      <protection/>
    </xf>
    <xf numFmtId="0" fontId="39" fillId="0" borderId="82" xfId="61" applyFont="1" applyBorder="1" applyAlignment="1">
      <alignment horizontal="left" vertical="center"/>
      <protection/>
    </xf>
    <xf numFmtId="0" fontId="18" fillId="0" borderId="84" xfId="61" applyBorder="1" applyAlignment="1">
      <alignment vertical="center"/>
      <protection/>
    </xf>
    <xf numFmtId="0" fontId="18" fillId="0" borderId="85" xfId="61" applyBorder="1">
      <alignment vertical="center"/>
      <protection/>
    </xf>
    <xf numFmtId="0" fontId="18" fillId="0" borderId="86" xfId="61" applyBorder="1">
      <alignment vertical="center"/>
      <protection/>
    </xf>
    <xf numFmtId="0" fontId="9" fillId="0" borderId="71" xfId="61" applyFont="1" applyBorder="1" applyAlignment="1">
      <alignment horizontal="center" vertical="center"/>
      <protection/>
    </xf>
    <xf numFmtId="0" fontId="9" fillId="0" borderId="72" xfId="61" applyFont="1" applyBorder="1" applyAlignment="1">
      <alignment horizontal="left" vertical="center"/>
      <protection/>
    </xf>
    <xf numFmtId="0" fontId="9" fillId="0" borderId="65" xfId="61" applyFont="1" applyBorder="1" applyAlignment="1">
      <alignment horizontal="left" vertical="center"/>
      <protection/>
    </xf>
    <xf numFmtId="0" fontId="18" fillId="0" borderId="71" xfId="61" applyBorder="1" applyAlignment="1">
      <alignment horizontal="left" vertical="center"/>
      <protection/>
    </xf>
    <xf numFmtId="0" fontId="32" fillId="0" borderId="82" xfId="61" applyFont="1" applyBorder="1" applyAlignment="1">
      <alignment horizontal="left" vertical="center"/>
      <protection/>
    </xf>
    <xf numFmtId="0" fontId="32" fillId="0" borderId="71" xfId="61" applyFont="1" applyBorder="1" applyAlignment="1">
      <alignment horizontal="left" vertical="center"/>
      <protection/>
    </xf>
    <xf numFmtId="0" fontId="32" fillId="0" borderId="79" xfId="61" applyFont="1" applyBorder="1" applyAlignment="1">
      <alignment horizontal="left" vertical="center"/>
      <protection/>
    </xf>
    <xf numFmtId="0" fontId="0" fillId="0" borderId="68" xfId="61" applyFont="1" applyBorder="1" applyAlignment="1">
      <alignment horizontal="left" vertical="center"/>
      <protection/>
    </xf>
    <xf numFmtId="0" fontId="5" fillId="12" borderId="27" xfId="0" applyFont="1" applyFill="1" applyBorder="1" applyAlignment="1">
      <alignment horizontal="center" vertical="center" shrinkToFit="1"/>
    </xf>
    <xf numFmtId="0" fontId="0" fillId="12" borderId="12" xfId="0" applyFont="1" applyFill="1" applyBorder="1" applyAlignment="1">
      <alignment horizontal="center" vertical="center" shrinkToFit="1"/>
    </xf>
    <xf numFmtId="0" fontId="5" fillId="12" borderId="28" xfId="0" applyFont="1" applyFill="1" applyBorder="1" applyAlignment="1">
      <alignment horizontal="center" vertical="center" shrinkToFit="1"/>
    </xf>
    <xf numFmtId="0" fontId="5" fillId="12" borderId="12" xfId="0" applyFont="1" applyFill="1" applyBorder="1" applyAlignment="1">
      <alignment horizontal="center" vertical="center" shrinkToFit="1"/>
    </xf>
    <xf numFmtId="0" fontId="0" fillId="12" borderId="15" xfId="0" applyFont="1" applyFill="1" applyBorder="1" applyAlignment="1">
      <alignment horizontal="center" vertical="center" shrinkToFit="1"/>
    </xf>
    <xf numFmtId="0" fontId="40" fillId="0" borderId="0" xfId="61" applyFont="1">
      <alignment vertical="center"/>
      <protection/>
    </xf>
    <xf numFmtId="0" fontId="40" fillId="0" borderId="0" xfId="61" applyFont="1" applyAlignment="1">
      <alignment horizontal="center" vertical="center"/>
      <protection/>
    </xf>
    <xf numFmtId="0" fontId="33" fillId="33" borderId="48" xfId="0" applyFont="1" applyFill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189" fontId="20" fillId="0" borderId="26" xfId="0" applyNumberFormat="1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0" fillId="0" borderId="90" xfId="0" applyFont="1" applyFill="1" applyBorder="1" applyAlignment="1">
      <alignment horizontal="center" vertical="center" shrinkToFit="1"/>
    </xf>
    <xf numFmtId="0" fontId="20" fillId="0" borderId="91" xfId="0" applyFont="1" applyFill="1" applyBorder="1" applyAlignment="1">
      <alignment horizontal="center" vertical="center" shrinkToFit="1"/>
    </xf>
    <xf numFmtId="0" fontId="20" fillId="0" borderId="92" xfId="0" applyFont="1" applyFill="1" applyBorder="1" applyAlignment="1">
      <alignment horizontal="center" vertical="center" shrinkToFit="1"/>
    </xf>
    <xf numFmtId="0" fontId="20" fillId="0" borderId="89" xfId="0" applyFont="1" applyFill="1" applyBorder="1" applyAlignment="1">
      <alignment horizontal="center" vertical="center" shrinkToFit="1"/>
    </xf>
    <xf numFmtId="0" fontId="20" fillId="0" borderId="93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94" xfId="0" applyFont="1" applyFill="1" applyBorder="1" applyAlignment="1">
      <alignment horizontal="center" vertical="center" shrinkToFit="1"/>
    </xf>
    <xf numFmtId="0" fontId="20" fillId="0" borderId="95" xfId="0" applyFont="1" applyFill="1" applyBorder="1" applyAlignment="1">
      <alignment horizontal="center" vertical="center" shrinkToFit="1"/>
    </xf>
    <xf numFmtId="0" fontId="20" fillId="0" borderId="9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 shrinkToFit="1"/>
    </xf>
    <xf numFmtId="0" fontId="20" fillId="0" borderId="98" xfId="0" applyFont="1" applyFill="1" applyBorder="1" applyAlignment="1">
      <alignment horizontal="center" vertical="center" shrinkToFit="1"/>
    </xf>
    <xf numFmtId="0" fontId="20" fillId="0" borderId="99" xfId="0" applyFont="1" applyFill="1" applyBorder="1" applyAlignment="1">
      <alignment horizontal="center" vertical="center" shrinkToFit="1"/>
    </xf>
    <xf numFmtId="0" fontId="20" fillId="0" borderId="100" xfId="0" applyFont="1" applyFill="1" applyBorder="1" applyAlignment="1">
      <alignment horizontal="center" vertical="center" shrinkToFit="1"/>
    </xf>
    <xf numFmtId="0" fontId="20" fillId="0" borderId="101" xfId="0" applyFont="1" applyFill="1" applyBorder="1" applyAlignment="1">
      <alignment horizontal="center" vertical="center" shrinkToFit="1"/>
    </xf>
    <xf numFmtId="0" fontId="20" fillId="0" borderId="102" xfId="0" applyFont="1" applyFill="1" applyBorder="1" applyAlignment="1">
      <alignment horizontal="center" vertical="center" shrinkToFit="1"/>
    </xf>
    <xf numFmtId="188" fontId="26" fillId="0" borderId="103" xfId="0" applyNumberFormat="1" applyFont="1" applyFill="1" applyBorder="1" applyAlignment="1">
      <alignment horizontal="center" vertical="center"/>
    </xf>
    <xf numFmtId="188" fontId="26" fillId="0" borderId="89" xfId="0" applyNumberFormat="1" applyFont="1" applyFill="1" applyBorder="1" applyAlignment="1">
      <alignment horizontal="center" vertical="center"/>
    </xf>
    <xf numFmtId="188" fontId="26" fillId="0" borderId="4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 shrinkToFit="1"/>
    </xf>
    <xf numFmtId="0" fontId="20" fillId="0" borderId="104" xfId="0" applyFont="1" applyFill="1" applyBorder="1" applyAlignment="1">
      <alignment horizontal="center" vertical="center" shrinkToFit="1"/>
    </xf>
    <xf numFmtId="0" fontId="20" fillId="0" borderId="105" xfId="0" applyFont="1" applyFill="1" applyBorder="1" applyAlignment="1">
      <alignment horizontal="center" vertical="center" shrinkToFit="1"/>
    </xf>
    <xf numFmtId="0" fontId="20" fillId="0" borderId="106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18" fillId="0" borderId="0" xfId="61" applyBorder="1" applyAlignment="1">
      <alignment horizontal="center" vertical="center"/>
      <protection/>
    </xf>
    <xf numFmtId="0" fontId="18" fillId="0" borderId="62" xfId="61" applyBorder="1" applyAlignment="1">
      <alignment horizontal="center" vertical="center"/>
      <protection/>
    </xf>
    <xf numFmtId="0" fontId="18" fillId="0" borderId="63" xfId="61" applyBorder="1" applyAlignment="1">
      <alignment horizontal="center" vertical="center"/>
      <protection/>
    </xf>
    <xf numFmtId="0" fontId="18" fillId="0" borderId="61" xfId="61" applyBorder="1" applyAlignment="1">
      <alignment horizontal="center" vertical="center"/>
      <protection/>
    </xf>
    <xf numFmtId="0" fontId="18" fillId="0" borderId="107" xfId="61" applyBorder="1" applyAlignment="1">
      <alignment horizontal="center" vertical="center"/>
      <protection/>
    </xf>
    <xf numFmtId="0" fontId="18" fillId="0" borderId="60" xfId="61" applyBorder="1" applyAlignment="1">
      <alignment horizontal="center" vertical="center"/>
      <protection/>
    </xf>
    <xf numFmtId="0" fontId="18" fillId="0" borderId="108" xfId="61" applyBorder="1" applyAlignment="1">
      <alignment horizontal="center" vertical="center"/>
      <protection/>
    </xf>
    <xf numFmtId="0" fontId="18" fillId="0" borderId="0" xfId="61" applyBorder="1" applyAlignment="1">
      <alignment horizontal="right" vertical="center"/>
      <protection/>
    </xf>
    <xf numFmtId="0" fontId="18" fillId="0" borderId="62" xfId="61" applyBorder="1" applyAlignment="1">
      <alignment horizontal="right" vertical="center"/>
      <protection/>
    </xf>
    <xf numFmtId="0" fontId="30" fillId="0" borderId="109" xfId="61" applyFont="1" applyFill="1" applyBorder="1" applyAlignment="1">
      <alignment horizontal="center" vertical="center" shrinkToFit="1"/>
      <protection/>
    </xf>
    <xf numFmtId="0" fontId="30" fillId="0" borderId="87" xfId="61" applyFont="1" applyFill="1" applyBorder="1" applyAlignment="1">
      <alignment horizontal="center" vertical="center" shrinkToFit="1"/>
      <protection/>
    </xf>
    <xf numFmtId="0" fontId="30" fillId="0" borderId="61" xfId="61" applyFont="1" applyFill="1" applyBorder="1" applyAlignment="1">
      <alignment horizontal="distributed" vertical="center"/>
      <protection/>
    </xf>
    <xf numFmtId="0" fontId="30" fillId="0" borderId="60" xfId="61" applyFont="1" applyFill="1" applyBorder="1" applyAlignment="1">
      <alignment horizontal="distributed" vertical="center"/>
      <protection/>
    </xf>
    <xf numFmtId="0" fontId="30" fillId="0" borderId="61" xfId="61" applyFont="1" applyFill="1" applyBorder="1" applyAlignment="1">
      <alignment horizontal="center" vertical="center"/>
      <protection/>
    </xf>
    <xf numFmtId="0" fontId="30" fillId="0" borderId="60" xfId="61" applyFont="1" applyFill="1" applyBorder="1" applyAlignment="1">
      <alignment horizontal="center" vertical="center"/>
      <protection/>
    </xf>
    <xf numFmtId="0" fontId="18" fillId="0" borderId="107" xfId="61" applyBorder="1" applyAlignment="1">
      <alignment horizontal="left" vertical="center"/>
      <protection/>
    </xf>
    <xf numFmtId="0" fontId="18" fillId="0" borderId="109" xfId="61" applyBorder="1" applyAlignment="1">
      <alignment horizontal="left" vertical="center"/>
      <protection/>
    </xf>
    <xf numFmtId="0" fontId="18" fillId="0" borderId="108" xfId="61" applyBorder="1" applyAlignment="1">
      <alignment horizontal="left" vertical="center"/>
      <protection/>
    </xf>
    <xf numFmtId="0" fontId="18" fillId="0" borderId="87" xfId="61" applyBorder="1" applyAlignment="1">
      <alignment horizontal="left" vertical="center"/>
      <protection/>
    </xf>
    <xf numFmtId="0" fontId="34" fillId="0" borderId="110" xfId="61" applyFont="1" applyBorder="1" applyAlignment="1">
      <alignment horizontal="center" vertical="center"/>
      <protection/>
    </xf>
    <xf numFmtId="194" fontId="11" fillId="34" borderId="111" xfId="61" applyNumberFormat="1" applyFont="1" applyFill="1" applyBorder="1" applyAlignment="1">
      <alignment horizontal="center" vertical="center" shrinkToFit="1"/>
      <protection/>
    </xf>
    <xf numFmtId="194" fontId="11" fillId="34" borderId="0" xfId="61" applyNumberFormat="1" applyFont="1" applyFill="1" applyBorder="1" applyAlignment="1">
      <alignment horizontal="center" vertical="center" shrinkToFit="1"/>
      <protection/>
    </xf>
    <xf numFmtId="194" fontId="11" fillId="34" borderId="112" xfId="61" applyNumberFormat="1" applyFont="1" applyFill="1" applyBorder="1" applyAlignment="1">
      <alignment horizontal="center" vertical="center" shrinkToFit="1"/>
      <protection/>
    </xf>
    <xf numFmtId="194" fontId="11" fillId="34" borderId="113" xfId="61" applyNumberFormat="1" applyFont="1" applyFill="1" applyBorder="1" applyAlignment="1">
      <alignment horizontal="center" vertical="center" shrinkToFit="1"/>
      <protection/>
    </xf>
    <xf numFmtId="194" fontId="11" fillId="34" borderId="114" xfId="61" applyNumberFormat="1" applyFont="1" applyFill="1" applyBorder="1" applyAlignment="1">
      <alignment horizontal="center" vertical="center" shrinkToFit="1"/>
      <protection/>
    </xf>
    <xf numFmtId="194" fontId="11" fillId="34" borderId="115" xfId="61" applyNumberFormat="1" applyFont="1" applyFill="1" applyBorder="1" applyAlignment="1">
      <alignment horizontal="center" vertical="center" shrinkToFit="1"/>
      <protection/>
    </xf>
    <xf numFmtId="0" fontId="18" fillId="0" borderId="63" xfId="61" applyBorder="1" applyAlignment="1">
      <alignment horizontal="center" vertical="center" wrapText="1"/>
      <protection/>
    </xf>
    <xf numFmtId="0" fontId="18" fillId="0" borderId="0" xfId="61" applyBorder="1" applyAlignment="1">
      <alignment horizontal="center" vertical="center" wrapText="1"/>
      <protection/>
    </xf>
    <xf numFmtId="0" fontId="18" fillId="33" borderId="116" xfId="61" applyFill="1" applyBorder="1" applyAlignment="1">
      <alignment horizontal="center" vertical="center" shrinkToFit="1"/>
      <protection/>
    </xf>
    <xf numFmtId="0" fontId="18" fillId="33" borderId="117" xfId="61" applyFill="1" applyBorder="1" applyAlignment="1">
      <alignment horizontal="center" vertical="center" shrinkToFit="1"/>
      <protection/>
    </xf>
    <xf numFmtId="0" fontId="18" fillId="0" borderId="0" xfId="61" applyBorder="1">
      <alignment vertical="center"/>
      <protection/>
    </xf>
    <xf numFmtId="0" fontId="18" fillId="0" borderId="63" xfId="61" applyBorder="1">
      <alignment vertical="center"/>
      <protection/>
    </xf>
    <xf numFmtId="0" fontId="18" fillId="0" borderId="63" xfId="61" applyBorder="1" applyAlignment="1">
      <alignment horizontal="center" vertical="center" textRotation="255"/>
      <protection/>
    </xf>
    <xf numFmtId="0" fontId="18" fillId="0" borderId="109" xfId="61" applyBorder="1" applyAlignment="1">
      <alignment horizontal="center" vertical="center"/>
      <protection/>
    </xf>
    <xf numFmtId="0" fontId="18" fillId="0" borderId="87" xfId="6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56" fontId="8" fillId="0" borderId="14" xfId="0" applyNumberFormat="1" applyFont="1" applyFill="1" applyBorder="1" applyAlignment="1">
      <alignment horizontal="center" vertical="center" shrinkToFit="1"/>
    </xf>
    <xf numFmtId="56" fontId="8" fillId="0" borderId="15" xfId="0" applyNumberFormat="1" applyFont="1" applyFill="1" applyBorder="1" applyAlignment="1">
      <alignment horizontal="center" vertical="center" shrinkToFit="1"/>
    </xf>
    <xf numFmtId="56" fontId="8" fillId="0" borderId="16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38" fillId="32" borderId="14" xfId="0" applyFont="1" applyFill="1" applyBorder="1" applyAlignment="1">
      <alignment horizontal="center" vertical="center" shrinkToFit="1"/>
    </xf>
    <xf numFmtId="0" fontId="38" fillId="32" borderId="15" xfId="0" applyFont="1" applyFill="1" applyBorder="1" applyAlignment="1">
      <alignment horizontal="center" vertical="center" shrinkToFit="1"/>
    </xf>
    <xf numFmtId="0" fontId="38" fillId="32" borderId="63" xfId="0" applyFont="1" applyFill="1" applyBorder="1" applyAlignment="1">
      <alignment horizontal="center" vertical="center" shrinkToFit="1"/>
    </xf>
    <xf numFmtId="0" fontId="38" fillId="32" borderId="0" xfId="0" applyFont="1" applyFill="1" applyBorder="1" applyAlignment="1">
      <alignment horizontal="center" vertical="center" shrinkToFit="1"/>
    </xf>
    <xf numFmtId="0" fontId="38" fillId="32" borderId="62" xfId="0" applyFont="1" applyFill="1" applyBorder="1" applyAlignment="1">
      <alignment horizontal="center" vertical="center" shrinkToFit="1"/>
    </xf>
    <xf numFmtId="179" fontId="16" fillId="35" borderId="0" xfId="0" applyNumberFormat="1" applyFont="1" applyFill="1" applyBorder="1" applyAlignment="1">
      <alignment horizontal="center" vertical="center" shrinkToFit="1"/>
    </xf>
    <xf numFmtId="182" fontId="21" fillId="0" borderId="65" xfId="0" applyNumberFormat="1" applyFont="1" applyFill="1" applyBorder="1" applyAlignment="1">
      <alignment horizontal="center" vertical="center" shrinkToFit="1"/>
    </xf>
    <xf numFmtId="56" fontId="8" fillId="0" borderId="14" xfId="0" applyNumberFormat="1" applyFont="1" applyBorder="1" applyAlignment="1">
      <alignment horizontal="center" vertical="center" shrinkToFit="1"/>
    </xf>
    <xf numFmtId="56" fontId="8" fillId="0" borderId="15" xfId="0" applyNumberFormat="1" applyFont="1" applyBorder="1" applyAlignment="1">
      <alignment horizontal="center" vertical="center" shrinkToFit="1"/>
    </xf>
    <xf numFmtId="56" fontId="8" fillId="0" borderId="16" xfId="0" applyNumberFormat="1" applyFont="1" applyBorder="1" applyAlignment="1">
      <alignment horizontal="center" vertical="center" shrinkToFit="1"/>
    </xf>
    <xf numFmtId="0" fontId="8" fillId="36" borderId="14" xfId="0" applyFont="1" applyFill="1" applyBorder="1" applyAlignment="1">
      <alignment horizontal="center" vertical="center" shrinkToFit="1"/>
    </xf>
    <xf numFmtId="0" fontId="8" fillId="36" borderId="15" xfId="0" applyFont="1" applyFill="1" applyBorder="1" applyAlignment="1">
      <alignment horizontal="center" vertical="center" shrinkToFit="1"/>
    </xf>
    <xf numFmtId="0" fontId="8" fillId="36" borderId="16" xfId="0" applyFont="1" applyFill="1" applyBorder="1" applyAlignment="1">
      <alignment horizontal="center" vertical="center" shrinkToFit="1"/>
    </xf>
    <xf numFmtId="0" fontId="17" fillId="33" borderId="118" xfId="0" applyFont="1" applyFill="1" applyBorder="1" applyAlignment="1">
      <alignment horizontal="center" vertical="center" wrapText="1" shrinkToFit="1"/>
    </xf>
    <xf numFmtId="0" fontId="17" fillId="33" borderId="119" xfId="0" applyFont="1" applyFill="1" applyBorder="1" applyAlignment="1">
      <alignment horizontal="center" vertical="center" shrinkToFit="1"/>
    </xf>
    <xf numFmtId="0" fontId="17" fillId="33" borderId="120" xfId="0" applyFont="1" applyFill="1" applyBorder="1" applyAlignment="1">
      <alignment horizontal="center" vertical="center" shrinkToFit="1"/>
    </xf>
    <xf numFmtId="0" fontId="17" fillId="33" borderId="121" xfId="0" applyFont="1" applyFill="1" applyBorder="1" applyAlignment="1">
      <alignment horizontal="center" vertical="center" shrinkToFit="1"/>
    </xf>
    <xf numFmtId="0" fontId="17" fillId="33" borderId="122" xfId="0" applyFont="1" applyFill="1" applyBorder="1" applyAlignment="1">
      <alignment horizontal="center" vertical="center" shrinkToFit="1"/>
    </xf>
    <xf numFmtId="0" fontId="17" fillId="33" borderId="123" xfId="0" applyFont="1" applyFill="1" applyBorder="1" applyAlignment="1">
      <alignment horizontal="center" vertical="center" shrinkToFit="1"/>
    </xf>
    <xf numFmtId="179" fontId="16" fillId="37" borderId="0" xfId="0" applyNumberFormat="1" applyFont="1" applyFill="1" applyBorder="1" applyAlignment="1">
      <alignment horizontal="center" vertical="center" shrinkToFit="1"/>
    </xf>
    <xf numFmtId="179" fontId="16" fillId="37" borderId="119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182" fontId="5" fillId="0" borderId="65" xfId="0" applyNumberFormat="1" applyFont="1" applyFill="1" applyBorder="1" applyAlignment="1">
      <alignment horizontal="center" vertical="center" shrinkToFit="1"/>
    </xf>
    <xf numFmtId="0" fontId="7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6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0" borderId="8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4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zoomScalePageLayoutView="0" workbookViewId="0" topLeftCell="A28">
      <selection activeCell="D4" sqref="D4"/>
    </sheetView>
  </sheetViews>
  <sheetFormatPr defaultColWidth="9.00390625" defaultRowHeight="14.25"/>
  <cols>
    <col min="1" max="1" width="7.125" style="0" customWidth="1"/>
    <col min="2" max="3" width="3.75390625" style="1" customWidth="1"/>
    <col min="4" max="4" width="28.625" style="0" customWidth="1"/>
    <col min="5" max="5" width="4.375" style="0" customWidth="1"/>
    <col min="6" max="7" width="4.375" style="1" customWidth="1"/>
    <col min="8" max="9" width="4.375" style="0" customWidth="1"/>
    <col min="10" max="11" width="4.375" style="1" customWidth="1"/>
    <col min="12" max="13" width="4.375" style="0" customWidth="1"/>
    <col min="14" max="15" width="4.375" style="1" customWidth="1"/>
    <col min="16" max="19" width="4.375" style="0" customWidth="1"/>
    <col min="20" max="20" width="5.25390625" style="0" bestFit="1" customWidth="1"/>
    <col min="21" max="22" width="4.375" style="0" customWidth="1"/>
    <col min="23" max="23" width="6.25390625" style="0" customWidth="1"/>
    <col min="24" max="24" width="5.625" style="1" customWidth="1"/>
    <col min="25" max="25" width="5.375" style="0" customWidth="1"/>
    <col min="26" max="26" width="6.25390625" style="0" customWidth="1"/>
    <col min="27" max="27" width="5.625" style="0" customWidth="1"/>
  </cols>
  <sheetData>
    <row r="1" spans="2:36" ht="25.5" customHeight="1" thickBot="1">
      <c r="B1" s="76"/>
      <c r="C1" s="305" t="s">
        <v>72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AF1" s="10"/>
      <c r="AG1" s="10"/>
      <c r="AH1" s="10"/>
      <c r="AI1" s="10"/>
      <c r="AJ1" s="10"/>
    </row>
    <row r="2" spans="2:24" ht="25.5" customHeight="1" thickBot="1">
      <c r="B2" s="312"/>
      <c r="C2" s="313"/>
      <c r="D2" s="314"/>
      <c r="E2" s="315" t="s">
        <v>118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2:24" s="24" customFormat="1" ht="22.5" customHeight="1" thickBot="1">
      <c r="B3" s="316" t="s">
        <v>42</v>
      </c>
      <c r="C3" s="317"/>
      <c r="D3" s="318"/>
      <c r="E3" s="319" t="str">
        <f>D4</f>
        <v>ＦＣ　ＢＯＮＯＳ</v>
      </c>
      <c r="F3" s="299"/>
      <c r="G3" s="300"/>
      <c r="H3" s="293" t="str">
        <f>D5</f>
        <v>上目黒FC</v>
      </c>
      <c r="I3" s="299"/>
      <c r="J3" s="300"/>
      <c r="K3" s="293" t="str">
        <f>D6</f>
        <v>淀橋FC</v>
      </c>
      <c r="L3" s="299"/>
      <c r="M3" s="300"/>
      <c r="N3" s="293" t="str">
        <f>D7</f>
        <v>大岡山FC</v>
      </c>
      <c r="O3" s="299"/>
      <c r="P3" s="300"/>
      <c r="Q3" s="77" t="s">
        <v>28</v>
      </c>
      <c r="R3" s="77" t="s">
        <v>43</v>
      </c>
      <c r="S3" s="77" t="s">
        <v>29</v>
      </c>
      <c r="T3" s="77" t="s">
        <v>44</v>
      </c>
      <c r="U3" s="77" t="s">
        <v>30</v>
      </c>
      <c r="V3" s="77" t="s">
        <v>31</v>
      </c>
      <c r="W3" s="78" t="s">
        <v>32</v>
      </c>
      <c r="X3" s="79" t="s">
        <v>33</v>
      </c>
    </row>
    <row r="4" spans="1:24" s="32" customFormat="1" ht="27" customHeight="1">
      <c r="A4" s="32" t="s">
        <v>74</v>
      </c>
      <c r="B4" s="87" t="s">
        <v>59</v>
      </c>
      <c r="C4" s="88">
        <v>1</v>
      </c>
      <c r="D4" s="25" t="s">
        <v>73</v>
      </c>
      <c r="E4" s="306"/>
      <c r="F4" s="307"/>
      <c r="G4" s="308"/>
      <c r="H4" s="65">
        <v>4</v>
      </c>
      <c r="I4" s="66" t="str">
        <f>IF(H4=J4,"△",IF(H4&gt;J4,"◎","●"))</f>
        <v>◎</v>
      </c>
      <c r="J4" s="67">
        <v>0</v>
      </c>
      <c r="K4" s="65">
        <v>8</v>
      </c>
      <c r="L4" s="66" t="str">
        <f>IF(K4=M4,"△",IF(K4&gt;M4,"◎","●"))</f>
        <v>◎</v>
      </c>
      <c r="M4" s="67">
        <v>0</v>
      </c>
      <c r="N4" s="65">
        <v>3</v>
      </c>
      <c r="O4" s="66" t="str">
        <f>IF(N4=P4,"△",IF(N4&gt;P4,"◎","●"))</f>
        <v>◎</v>
      </c>
      <c r="P4" s="67">
        <v>1</v>
      </c>
      <c r="Q4" s="68">
        <v>3</v>
      </c>
      <c r="R4" s="68">
        <v>0</v>
      </c>
      <c r="S4" s="68">
        <v>0</v>
      </c>
      <c r="T4" s="68">
        <f>Q4*3+R4</f>
        <v>9</v>
      </c>
      <c r="U4" s="68">
        <f>H4+K4+N4</f>
        <v>15</v>
      </c>
      <c r="V4" s="68">
        <f>J4+M4+P4</f>
        <v>1</v>
      </c>
      <c r="W4" s="69">
        <f>U4-V4</f>
        <v>14</v>
      </c>
      <c r="X4" s="70">
        <v>1</v>
      </c>
    </row>
    <row r="5" spans="2:24" s="32" customFormat="1" ht="27" customHeight="1">
      <c r="B5" s="89" t="s">
        <v>60</v>
      </c>
      <c r="C5" s="90">
        <f>C4+1</f>
        <v>2</v>
      </c>
      <c r="D5" s="33" t="s">
        <v>82</v>
      </c>
      <c r="E5" s="34">
        <f>J4</f>
        <v>0</v>
      </c>
      <c r="F5" s="27" t="str">
        <f>IF(E5=G5,"△",IF(E5&gt;G5,"◎","●"))</f>
        <v>●</v>
      </c>
      <c r="G5" s="28">
        <f>H4</f>
        <v>4</v>
      </c>
      <c r="H5" s="309"/>
      <c r="I5" s="310"/>
      <c r="J5" s="311"/>
      <c r="K5" s="26">
        <v>5</v>
      </c>
      <c r="L5" s="27" t="str">
        <f>IF(K5=M5,"△",IF(K5&gt;M5,"◎","●"))</f>
        <v>◎</v>
      </c>
      <c r="M5" s="28">
        <v>1</v>
      </c>
      <c r="N5" s="26">
        <v>4</v>
      </c>
      <c r="O5" s="27" t="str">
        <f>IF(N5=P5,"△",IF(N5&gt;P5,"◎","●"))</f>
        <v>◎</v>
      </c>
      <c r="P5" s="28">
        <v>1</v>
      </c>
      <c r="Q5" s="29">
        <v>2</v>
      </c>
      <c r="R5" s="29">
        <v>0</v>
      </c>
      <c r="S5" s="29">
        <v>1</v>
      </c>
      <c r="T5" s="29">
        <f>Q5*3+R5</f>
        <v>6</v>
      </c>
      <c r="U5" s="29">
        <f>E5+K5+N5</f>
        <v>9</v>
      </c>
      <c r="V5" s="29">
        <f>G5+M5+P5</f>
        <v>6</v>
      </c>
      <c r="W5" s="30">
        <f>U5-V5</f>
        <v>3</v>
      </c>
      <c r="X5" s="31">
        <v>2</v>
      </c>
    </row>
    <row r="6" spans="2:24" s="32" customFormat="1" ht="27" customHeight="1">
      <c r="B6" s="89" t="s">
        <v>60</v>
      </c>
      <c r="C6" s="90">
        <f>C5+1</f>
        <v>3</v>
      </c>
      <c r="D6" s="33" t="s">
        <v>83</v>
      </c>
      <c r="E6" s="34">
        <f>M4</f>
        <v>0</v>
      </c>
      <c r="F6" s="27" t="str">
        <f>IF(E6=G6,"△",IF(E6&gt;G6,"◎","●"))</f>
        <v>●</v>
      </c>
      <c r="G6" s="28">
        <f>K4</f>
        <v>8</v>
      </c>
      <c r="H6" s="26">
        <f>M5</f>
        <v>1</v>
      </c>
      <c r="I6" s="27" t="str">
        <f>IF(H6=J6,"△",IF(H6&gt;J6,"◎","●"))</f>
        <v>●</v>
      </c>
      <c r="J6" s="28">
        <f>K5</f>
        <v>5</v>
      </c>
      <c r="K6" s="309"/>
      <c r="L6" s="310"/>
      <c r="M6" s="311"/>
      <c r="N6" s="26">
        <v>0</v>
      </c>
      <c r="O6" s="27" t="str">
        <f>IF(N6=P6,"△",IF(N6&gt;P6,"◎","●"))</f>
        <v>●</v>
      </c>
      <c r="P6" s="28">
        <v>8</v>
      </c>
      <c r="Q6" s="29">
        <v>0</v>
      </c>
      <c r="R6" s="29">
        <v>0</v>
      </c>
      <c r="S6" s="29">
        <v>3</v>
      </c>
      <c r="T6" s="29">
        <f>Q6*3+R6</f>
        <v>0</v>
      </c>
      <c r="U6" s="29">
        <f>E6+H6+N6</f>
        <v>1</v>
      </c>
      <c r="V6" s="29">
        <f>G6+J6+P6</f>
        <v>21</v>
      </c>
      <c r="W6" s="30">
        <f>U6-V6</f>
        <v>-20</v>
      </c>
      <c r="X6" s="31">
        <v>4</v>
      </c>
    </row>
    <row r="7" spans="2:24" s="32" customFormat="1" ht="24" customHeight="1" thickBot="1">
      <c r="B7" s="91" t="s">
        <v>60</v>
      </c>
      <c r="C7" s="92">
        <f>C6+1</f>
        <v>4</v>
      </c>
      <c r="D7" s="35" t="s">
        <v>84</v>
      </c>
      <c r="E7" s="36">
        <f>P4</f>
        <v>1</v>
      </c>
      <c r="F7" s="37" t="str">
        <f>IF(E7=G7,"△",IF(E7&gt;G7,"◎","●"))</f>
        <v>●</v>
      </c>
      <c r="G7" s="38">
        <f>N4</f>
        <v>3</v>
      </c>
      <c r="H7" s="39">
        <f>P5</f>
        <v>1</v>
      </c>
      <c r="I7" s="37" t="str">
        <f>IF(H7=J7,"△",IF(H7&gt;J7,"◎","●"))</f>
        <v>●</v>
      </c>
      <c r="J7" s="38">
        <f>N5</f>
        <v>4</v>
      </c>
      <c r="K7" s="39">
        <f>P6</f>
        <v>8</v>
      </c>
      <c r="L7" s="37" t="str">
        <f>IF(K7=M7,"△",IF(K7&gt;M7,"◎","●"))</f>
        <v>◎</v>
      </c>
      <c r="M7" s="38">
        <f>N6</f>
        <v>0</v>
      </c>
      <c r="N7" s="296"/>
      <c r="O7" s="297"/>
      <c r="P7" s="302"/>
      <c r="Q7" s="40">
        <v>1</v>
      </c>
      <c r="R7" s="40">
        <v>0</v>
      </c>
      <c r="S7" s="40">
        <v>2</v>
      </c>
      <c r="T7" s="40">
        <f>Q7*3+R7</f>
        <v>3</v>
      </c>
      <c r="U7" s="40">
        <f>E7+H7+K7</f>
        <v>10</v>
      </c>
      <c r="V7" s="40">
        <f>G7+J7+M7</f>
        <v>7</v>
      </c>
      <c r="W7" s="41">
        <f>U7-V7</f>
        <v>3</v>
      </c>
      <c r="X7" s="42">
        <v>3</v>
      </c>
    </row>
    <row r="8" spans="2:24" s="32" customFormat="1" ht="15" customHeight="1" thickBot="1">
      <c r="B8" s="93"/>
      <c r="C8" s="94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44"/>
      <c r="U8" s="45"/>
      <c r="V8" s="45"/>
      <c r="W8" s="46"/>
      <c r="X8" s="47"/>
    </row>
    <row r="9" spans="2:27" s="48" customFormat="1" ht="22.5" customHeight="1" thickBot="1">
      <c r="B9" s="316" t="s">
        <v>45</v>
      </c>
      <c r="C9" s="317"/>
      <c r="D9" s="318"/>
      <c r="E9" s="323" t="str">
        <f>D10</f>
        <v>FC落合A</v>
      </c>
      <c r="F9" s="301"/>
      <c r="G9" s="301"/>
      <c r="H9" s="301" t="str">
        <f>D11</f>
        <v>SCシクス</v>
      </c>
      <c r="I9" s="301"/>
      <c r="J9" s="301"/>
      <c r="K9" s="301" t="str">
        <f>D12</f>
        <v>渋谷セントラル</v>
      </c>
      <c r="L9" s="301"/>
      <c r="M9" s="301"/>
      <c r="N9" s="301" t="str">
        <f>D13</f>
        <v>烏森SC</v>
      </c>
      <c r="O9" s="301"/>
      <c r="P9" s="293"/>
      <c r="Q9" s="293" t="str">
        <f>D14</f>
        <v>月光原SC</v>
      </c>
      <c r="R9" s="294"/>
      <c r="S9" s="295"/>
      <c r="T9" s="110" t="s">
        <v>28</v>
      </c>
      <c r="U9" s="77" t="s">
        <v>43</v>
      </c>
      <c r="V9" s="114" t="s">
        <v>29</v>
      </c>
      <c r="W9" s="110" t="s">
        <v>44</v>
      </c>
      <c r="X9" s="77" t="s">
        <v>30</v>
      </c>
      <c r="Y9" s="77" t="s">
        <v>31</v>
      </c>
      <c r="Z9" s="118" t="s">
        <v>32</v>
      </c>
      <c r="AA9" s="122" t="s">
        <v>33</v>
      </c>
    </row>
    <row r="10" spans="2:27" s="32" customFormat="1" ht="27" customHeight="1">
      <c r="B10" s="87" t="s">
        <v>65</v>
      </c>
      <c r="C10" s="88">
        <v>5</v>
      </c>
      <c r="D10" s="25" t="s">
        <v>85</v>
      </c>
      <c r="E10" s="320"/>
      <c r="F10" s="321"/>
      <c r="G10" s="322"/>
      <c r="H10" s="65">
        <v>0</v>
      </c>
      <c r="I10" s="66" t="str">
        <f>IF(H10=J10,"△",IF(H10&gt;J10,"◎","●"))</f>
        <v>●</v>
      </c>
      <c r="J10" s="67">
        <v>6</v>
      </c>
      <c r="K10" s="65">
        <v>2</v>
      </c>
      <c r="L10" s="66" t="str">
        <f>IF(K10=M10,"△",IF(K10&gt;M10,"◎","●"))</f>
        <v>●</v>
      </c>
      <c r="M10" s="67">
        <v>5</v>
      </c>
      <c r="N10" s="65">
        <v>2</v>
      </c>
      <c r="O10" s="66" t="str">
        <f>IF(N10=P10,"△",IF(N10&gt;P10,"◎","●"))</f>
        <v>●</v>
      </c>
      <c r="P10" s="66">
        <v>3</v>
      </c>
      <c r="Q10" s="127">
        <v>0</v>
      </c>
      <c r="R10" s="128" t="str">
        <f>IF(Q10=S10,"△",IF(Q10&gt;S10,"◎","●"))</f>
        <v>●</v>
      </c>
      <c r="S10" s="129">
        <v>7</v>
      </c>
      <c r="T10" s="111">
        <v>0</v>
      </c>
      <c r="U10" s="68">
        <v>0</v>
      </c>
      <c r="V10" s="115">
        <v>4</v>
      </c>
      <c r="W10" s="111">
        <f>T10*3+U10</f>
        <v>0</v>
      </c>
      <c r="X10" s="68">
        <f>E10+H10+K10+N10+Q10</f>
        <v>4</v>
      </c>
      <c r="Y10" s="68">
        <f>G10+J10+M10+P10+S10</f>
        <v>21</v>
      </c>
      <c r="Z10" s="119">
        <f>X10-Y10</f>
        <v>-17</v>
      </c>
      <c r="AA10" s="123">
        <v>5</v>
      </c>
    </row>
    <row r="11" spans="2:27" s="32" customFormat="1" ht="27" customHeight="1">
      <c r="B11" s="89" t="s">
        <v>65</v>
      </c>
      <c r="C11" s="90">
        <f>C10+1</f>
        <v>6</v>
      </c>
      <c r="D11" s="33" t="s">
        <v>86</v>
      </c>
      <c r="E11" s="34">
        <f>J10</f>
        <v>6</v>
      </c>
      <c r="F11" s="27" t="str">
        <f>IF(E11=G11,"△",IF(E11&gt;G11,"◎","●"))</f>
        <v>◎</v>
      </c>
      <c r="G11" s="28">
        <f>H10</f>
        <v>0</v>
      </c>
      <c r="H11" s="309"/>
      <c r="I11" s="310"/>
      <c r="J11" s="311"/>
      <c r="K11" s="26">
        <v>6</v>
      </c>
      <c r="L11" s="27" t="str">
        <f>IF(K11=M11,"△",IF(K11&gt;M11,"◎","●"))</f>
        <v>◎</v>
      </c>
      <c r="M11" s="28">
        <v>0</v>
      </c>
      <c r="N11" s="26">
        <v>3</v>
      </c>
      <c r="O11" s="27" t="str">
        <f>IF(N11=P11,"△",IF(N11&gt;P11,"◎","●"))</f>
        <v>◎</v>
      </c>
      <c r="P11" s="27">
        <v>0</v>
      </c>
      <c r="Q11" s="26">
        <v>3</v>
      </c>
      <c r="R11" s="27" t="str">
        <f>IF(Q11=S11,"△",IF(Q11&gt;S11,"◎","●"))</f>
        <v>◎</v>
      </c>
      <c r="S11" s="130">
        <v>1</v>
      </c>
      <c r="T11" s="112">
        <v>4</v>
      </c>
      <c r="U11" s="29">
        <v>0</v>
      </c>
      <c r="V11" s="116">
        <v>0</v>
      </c>
      <c r="W11" s="112">
        <f>T11*3+U11</f>
        <v>12</v>
      </c>
      <c r="X11" s="29">
        <f>E11+H11+K11+N11+Q11</f>
        <v>18</v>
      </c>
      <c r="Y11" s="29">
        <f>G11+J11+M11+P11+S11</f>
        <v>1</v>
      </c>
      <c r="Z11" s="120">
        <f>X11-Y11</f>
        <v>17</v>
      </c>
      <c r="AA11" s="124">
        <v>1</v>
      </c>
    </row>
    <row r="12" spans="2:27" s="32" customFormat="1" ht="27" customHeight="1">
      <c r="B12" s="89" t="s">
        <v>65</v>
      </c>
      <c r="C12" s="90">
        <f>C11+1</f>
        <v>7</v>
      </c>
      <c r="D12" s="33" t="s">
        <v>87</v>
      </c>
      <c r="E12" s="34">
        <f>M10</f>
        <v>5</v>
      </c>
      <c r="F12" s="27" t="str">
        <f>IF(E12=G12,"△",IF(E12&gt;G12,"◎","●"))</f>
        <v>◎</v>
      </c>
      <c r="G12" s="28">
        <f>K10</f>
        <v>2</v>
      </c>
      <c r="H12" s="26">
        <f>M11</f>
        <v>0</v>
      </c>
      <c r="I12" s="27" t="str">
        <f>IF(H12=J12,"△",IF(H12&gt;J12,"◎","●"))</f>
        <v>●</v>
      </c>
      <c r="J12" s="28">
        <f>K11</f>
        <v>6</v>
      </c>
      <c r="K12" s="309"/>
      <c r="L12" s="310"/>
      <c r="M12" s="311"/>
      <c r="N12" s="26">
        <v>2</v>
      </c>
      <c r="O12" s="27" t="str">
        <f>IF(N12=P12,"△",IF(N12&gt;P12,"◎","●"))</f>
        <v>●</v>
      </c>
      <c r="P12" s="27">
        <v>3</v>
      </c>
      <c r="Q12" s="26">
        <v>1</v>
      </c>
      <c r="R12" s="27" t="str">
        <f>IF(Q12=S12,"△",IF(Q12&gt;S12,"◎","●"))</f>
        <v>△</v>
      </c>
      <c r="S12" s="130">
        <v>1</v>
      </c>
      <c r="T12" s="112">
        <v>1</v>
      </c>
      <c r="U12" s="29">
        <v>1</v>
      </c>
      <c r="V12" s="116">
        <v>2</v>
      </c>
      <c r="W12" s="112">
        <f>T12*3+U12</f>
        <v>4</v>
      </c>
      <c r="X12" s="29">
        <f>E12+H12+K12+N12+Q12</f>
        <v>8</v>
      </c>
      <c r="Y12" s="29">
        <f>G12+J12+M12+P12+S12</f>
        <v>12</v>
      </c>
      <c r="Z12" s="120">
        <f>X12-Y12</f>
        <v>-4</v>
      </c>
      <c r="AA12" s="124">
        <v>4</v>
      </c>
    </row>
    <row r="13" spans="2:27" s="32" customFormat="1" ht="27" customHeight="1">
      <c r="B13" s="89" t="s">
        <v>65</v>
      </c>
      <c r="C13" s="90">
        <f>C12+1</f>
        <v>8</v>
      </c>
      <c r="D13" s="33" t="s">
        <v>88</v>
      </c>
      <c r="E13" s="71">
        <f>P10</f>
        <v>3</v>
      </c>
      <c r="F13" s="72" t="str">
        <f>IF(E13=G13,"△",IF(E13&gt;G13,"◎","●"))</f>
        <v>◎</v>
      </c>
      <c r="G13" s="73">
        <f>N10</f>
        <v>2</v>
      </c>
      <c r="H13" s="74">
        <f>P11</f>
        <v>0</v>
      </c>
      <c r="I13" s="72" t="str">
        <f>IF(H13=J13,"△",IF(H13&gt;J13,"◎","●"))</f>
        <v>●</v>
      </c>
      <c r="J13" s="73">
        <f>N11</f>
        <v>3</v>
      </c>
      <c r="K13" s="74">
        <f>P12</f>
        <v>3</v>
      </c>
      <c r="L13" s="72" t="str">
        <f>IF(K13=M13,"△",IF(K13&gt;M13,"◎","●"))</f>
        <v>◎</v>
      </c>
      <c r="M13" s="73">
        <f>N12</f>
        <v>2</v>
      </c>
      <c r="N13" s="303"/>
      <c r="O13" s="304"/>
      <c r="P13" s="304"/>
      <c r="Q13" s="26">
        <v>4</v>
      </c>
      <c r="R13" s="66" t="str">
        <f>IF(Q13=S13,"△",IF(Q13&gt;S13,"◎","●"))</f>
        <v>◎</v>
      </c>
      <c r="S13" s="130">
        <v>2</v>
      </c>
      <c r="T13" s="113">
        <v>3</v>
      </c>
      <c r="U13" s="75">
        <v>0</v>
      </c>
      <c r="V13" s="117">
        <v>1</v>
      </c>
      <c r="W13" s="113">
        <f>T13*3+U13</f>
        <v>9</v>
      </c>
      <c r="X13" s="75">
        <f>E13+H13+K13+N13+Q13</f>
        <v>10</v>
      </c>
      <c r="Y13" s="75">
        <f>G13+J13+M13+P13+S13</f>
        <v>9</v>
      </c>
      <c r="Z13" s="121">
        <f>X13-Y13</f>
        <v>1</v>
      </c>
      <c r="AA13" s="125">
        <v>2</v>
      </c>
    </row>
    <row r="14" spans="2:27" s="32" customFormat="1" ht="27" customHeight="1" thickBot="1">
      <c r="B14" s="131" t="s">
        <v>65</v>
      </c>
      <c r="C14" s="132">
        <v>9</v>
      </c>
      <c r="D14" s="133" t="s">
        <v>89</v>
      </c>
      <c r="E14" s="36">
        <f>S10</f>
        <v>7</v>
      </c>
      <c r="F14" s="37" t="str">
        <f>IF(E14=G14,"△",IF(E14&gt;G14,"◎","●"))</f>
        <v>◎</v>
      </c>
      <c r="G14" s="38">
        <f>Q10</f>
        <v>0</v>
      </c>
      <c r="H14" s="105">
        <f>S11</f>
        <v>1</v>
      </c>
      <c r="I14" s="107" t="str">
        <f>IF(H14=J14,"△",IF(H14&gt;J14,"◎","●"))</f>
        <v>●</v>
      </c>
      <c r="J14" s="106">
        <f>Q11</f>
        <v>3</v>
      </c>
      <c r="K14" s="108">
        <f>S12</f>
        <v>1</v>
      </c>
      <c r="L14" s="107" t="str">
        <f>IF(K14=M14,"△",IF(K14&gt;M14,"◎","●"))</f>
        <v>△</v>
      </c>
      <c r="M14" s="109">
        <f>Q12</f>
        <v>1</v>
      </c>
      <c r="N14" s="108">
        <f>S13</f>
        <v>2</v>
      </c>
      <c r="O14" s="37" t="str">
        <f>IF(N14=P14,"△",IF(N14&gt;P14,"◎","●"))</f>
        <v>●</v>
      </c>
      <c r="P14" s="109">
        <f>Q13</f>
        <v>4</v>
      </c>
      <c r="Q14" s="296"/>
      <c r="R14" s="297"/>
      <c r="S14" s="298"/>
      <c r="T14" s="134">
        <v>1</v>
      </c>
      <c r="U14" s="135">
        <v>1</v>
      </c>
      <c r="V14" s="136">
        <v>2</v>
      </c>
      <c r="W14" s="134">
        <f>T14*3+U14</f>
        <v>4</v>
      </c>
      <c r="X14" s="135">
        <f>E14+H14+K14+N14+Q14</f>
        <v>11</v>
      </c>
      <c r="Y14" s="135">
        <f>G14+J14+M14+P14+S14</f>
        <v>8</v>
      </c>
      <c r="Z14" s="136">
        <f>X14-Y14</f>
        <v>3</v>
      </c>
      <c r="AA14" s="126">
        <v>3</v>
      </c>
    </row>
    <row r="15" spans="2:24" s="48" customFormat="1" ht="15" customHeight="1" thickBot="1">
      <c r="B15" s="93"/>
      <c r="C15" s="94"/>
      <c r="D15" s="4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X15" s="82"/>
    </row>
    <row r="16" spans="2:27" s="48" customFormat="1" ht="26.25" customHeight="1" thickBot="1">
      <c r="B16" s="316" t="s">
        <v>46</v>
      </c>
      <c r="C16" s="317"/>
      <c r="D16" s="318"/>
      <c r="E16" s="319" t="str">
        <f>D17</f>
        <v>東根JFC</v>
      </c>
      <c r="F16" s="299"/>
      <c r="G16" s="300"/>
      <c r="H16" s="293" t="str">
        <f>D18</f>
        <v>FC目黒原町</v>
      </c>
      <c r="I16" s="299"/>
      <c r="J16" s="300"/>
      <c r="K16" s="293" t="str">
        <f>D19</f>
        <v>FC千代田</v>
      </c>
      <c r="L16" s="299"/>
      <c r="M16" s="300"/>
      <c r="N16" s="293" t="str">
        <f>D20</f>
        <v>トラストユナイテッド</v>
      </c>
      <c r="O16" s="299"/>
      <c r="P16" s="300"/>
      <c r="Q16" s="77" t="s">
        <v>28</v>
      </c>
      <c r="R16" s="77" t="s">
        <v>43</v>
      </c>
      <c r="S16" s="77" t="s">
        <v>29</v>
      </c>
      <c r="T16" s="77" t="s">
        <v>44</v>
      </c>
      <c r="U16" s="77" t="s">
        <v>30</v>
      </c>
      <c r="V16" s="77" t="s">
        <v>31</v>
      </c>
      <c r="W16" s="78" t="s">
        <v>32</v>
      </c>
      <c r="X16" s="79" t="s">
        <v>33</v>
      </c>
      <c r="Y16" s="24"/>
      <c r="Z16" s="24"/>
      <c r="AA16" s="24"/>
    </row>
    <row r="17" spans="2:24" s="32" customFormat="1" ht="26.25" customHeight="1">
      <c r="B17" s="87" t="s">
        <v>47</v>
      </c>
      <c r="C17" s="88">
        <f>C14+1</f>
        <v>10</v>
      </c>
      <c r="D17" s="25" t="s">
        <v>90</v>
      </c>
      <c r="E17" s="306"/>
      <c r="F17" s="307"/>
      <c r="G17" s="308"/>
      <c r="H17" s="65">
        <v>6</v>
      </c>
      <c r="I17" s="66" t="str">
        <f>IF(H17=J17,"△",IF(H17&gt;J17,"◎","●"))</f>
        <v>◎</v>
      </c>
      <c r="J17" s="67">
        <v>1</v>
      </c>
      <c r="K17" s="65">
        <v>2</v>
      </c>
      <c r="L17" s="66" t="str">
        <f>IF(K17=M17,"△",IF(K17&gt;M17,"◎","●"))</f>
        <v>◎</v>
      </c>
      <c r="M17" s="67">
        <v>1</v>
      </c>
      <c r="N17" s="65">
        <v>1</v>
      </c>
      <c r="O17" s="66" t="str">
        <f>IF(N17=P17,"△",IF(N17&gt;P17,"◎","●"))</f>
        <v>◎</v>
      </c>
      <c r="P17" s="67">
        <v>0</v>
      </c>
      <c r="Q17" s="68">
        <v>3</v>
      </c>
      <c r="R17" s="68">
        <v>0</v>
      </c>
      <c r="S17" s="68">
        <v>0</v>
      </c>
      <c r="T17" s="68">
        <f>Q17*3+R17</f>
        <v>9</v>
      </c>
      <c r="U17" s="68">
        <f>H17+K17+N17</f>
        <v>9</v>
      </c>
      <c r="V17" s="68">
        <f>J17+M17+P17</f>
        <v>2</v>
      </c>
      <c r="W17" s="69">
        <f>U17-V17</f>
        <v>7</v>
      </c>
      <c r="X17" s="70">
        <v>1</v>
      </c>
    </row>
    <row r="18" spans="2:24" s="32" customFormat="1" ht="26.25" customHeight="1">
      <c r="B18" s="89" t="s">
        <v>66</v>
      </c>
      <c r="C18" s="90">
        <f>C17+1</f>
        <v>11</v>
      </c>
      <c r="D18" s="33" t="s">
        <v>91</v>
      </c>
      <c r="E18" s="34">
        <f>J17</f>
        <v>1</v>
      </c>
      <c r="F18" s="27" t="str">
        <f>IF(E18=G18,"△",IF(E18&gt;G18,"◎","●"))</f>
        <v>●</v>
      </c>
      <c r="G18" s="28">
        <f>H17</f>
        <v>6</v>
      </c>
      <c r="H18" s="309"/>
      <c r="I18" s="310"/>
      <c r="J18" s="311"/>
      <c r="K18" s="26">
        <v>0</v>
      </c>
      <c r="L18" s="27" t="str">
        <f>IF(K18=M18,"△",IF(K18&gt;M18,"◎","●"))</f>
        <v>●</v>
      </c>
      <c r="M18" s="28">
        <v>14</v>
      </c>
      <c r="N18" s="26">
        <v>0</v>
      </c>
      <c r="O18" s="27" t="str">
        <f>IF(N18=P18,"△",IF(N18&gt;P18,"◎","●"))</f>
        <v>●</v>
      </c>
      <c r="P18" s="28">
        <v>6</v>
      </c>
      <c r="Q18" s="29">
        <v>0</v>
      </c>
      <c r="R18" s="29">
        <v>0</v>
      </c>
      <c r="S18" s="29">
        <v>3</v>
      </c>
      <c r="T18" s="29">
        <f>Q18*3+R18</f>
        <v>0</v>
      </c>
      <c r="U18" s="29">
        <f>E18+K18+N18</f>
        <v>1</v>
      </c>
      <c r="V18" s="29">
        <f>G18+M18+P18</f>
        <v>26</v>
      </c>
      <c r="W18" s="30">
        <f>U18-V18</f>
        <v>-25</v>
      </c>
      <c r="X18" s="31">
        <v>4</v>
      </c>
    </row>
    <row r="19" spans="2:24" s="32" customFormat="1" ht="26.25" customHeight="1">
      <c r="B19" s="89" t="s">
        <v>66</v>
      </c>
      <c r="C19" s="90">
        <f>C18+1</f>
        <v>12</v>
      </c>
      <c r="D19" s="33" t="s">
        <v>92</v>
      </c>
      <c r="E19" s="34">
        <f>M17</f>
        <v>1</v>
      </c>
      <c r="F19" s="27" t="str">
        <f>IF(E19=G19,"△",IF(E19&gt;G19,"◎","●"))</f>
        <v>●</v>
      </c>
      <c r="G19" s="28">
        <f>K17</f>
        <v>2</v>
      </c>
      <c r="H19" s="26">
        <f>M18</f>
        <v>14</v>
      </c>
      <c r="I19" s="27" t="str">
        <f>IF(H19=J19,"△",IF(H19&gt;J19,"◎","●"))</f>
        <v>◎</v>
      </c>
      <c r="J19" s="28">
        <f>K18</f>
        <v>0</v>
      </c>
      <c r="K19" s="309"/>
      <c r="L19" s="310"/>
      <c r="M19" s="311"/>
      <c r="N19" s="26">
        <v>2</v>
      </c>
      <c r="O19" s="27" t="str">
        <f>IF(N19=P19,"△",IF(N19&gt;P19,"◎","●"))</f>
        <v>◎</v>
      </c>
      <c r="P19" s="28">
        <v>0</v>
      </c>
      <c r="Q19" s="29">
        <v>2</v>
      </c>
      <c r="R19" s="29">
        <v>0</v>
      </c>
      <c r="S19" s="29">
        <v>1</v>
      </c>
      <c r="T19" s="29">
        <f>Q19*3+R19</f>
        <v>6</v>
      </c>
      <c r="U19" s="29">
        <f>E19+H19+N19</f>
        <v>17</v>
      </c>
      <c r="V19" s="29">
        <f>G19+J19+P19</f>
        <v>2</v>
      </c>
      <c r="W19" s="30">
        <f>U19-V19</f>
        <v>15</v>
      </c>
      <c r="X19" s="31">
        <v>2</v>
      </c>
    </row>
    <row r="20" spans="2:24" s="32" customFormat="1" ht="26.25" customHeight="1" thickBot="1">
      <c r="B20" s="91" t="s">
        <v>66</v>
      </c>
      <c r="C20" s="92">
        <f>C19+1</f>
        <v>13</v>
      </c>
      <c r="D20" s="35" t="s">
        <v>93</v>
      </c>
      <c r="E20" s="36">
        <f>P17</f>
        <v>0</v>
      </c>
      <c r="F20" s="37" t="str">
        <f>IF(E20=G20,"△",IF(E20&gt;G20,"◎","●"))</f>
        <v>●</v>
      </c>
      <c r="G20" s="38">
        <f>N17</f>
        <v>1</v>
      </c>
      <c r="H20" s="39">
        <f>P18</f>
        <v>6</v>
      </c>
      <c r="I20" s="37" t="str">
        <f>IF(H20=J20,"△",IF(H20&gt;J20,"◎","●"))</f>
        <v>◎</v>
      </c>
      <c r="J20" s="38">
        <f>N18</f>
        <v>0</v>
      </c>
      <c r="K20" s="39">
        <f>P19</f>
        <v>0</v>
      </c>
      <c r="L20" s="37" t="str">
        <f>IF(K20=M20,"△",IF(K20&gt;M20,"◎","●"))</f>
        <v>●</v>
      </c>
      <c r="M20" s="38">
        <f>N19</f>
        <v>2</v>
      </c>
      <c r="N20" s="296"/>
      <c r="O20" s="297"/>
      <c r="P20" s="302"/>
      <c r="Q20" s="40">
        <v>1</v>
      </c>
      <c r="R20" s="40">
        <v>0</v>
      </c>
      <c r="S20" s="40">
        <v>2</v>
      </c>
      <c r="T20" s="40">
        <f>Q20*3+R20</f>
        <v>3</v>
      </c>
      <c r="U20" s="40">
        <f>E20+H20+K20</f>
        <v>6</v>
      </c>
      <c r="V20" s="40">
        <f>G20+J20+M20</f>
        <v>3</v>
      </c>
      <c r="W20" s="41">
        <f>U20-V20</f>
        <v>3</v>
      </c>
      <c r="X20" s="42">
        <v>3</v>
      </c>
    </row>
    <row r="21" spans="2:24" s="48" customFormat="1" ht="15" customHeight="1" thickBot="1">
      <c r="B21" s="101"/>
      <c r="C21" s="102"/>
      <c r="D21" s="43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82"/>
    </row>
    <row r="22" spans="2:27" s="48" customFormat="1" ht="26.25" customHeight="1" thickBot="1">
      <c r="B22" s="316" t="s">
        <v>48</v>
      </c>
      <c r="C22" s="317"/>
      <c r="D22" s="318"/>
      <c r="E22" s="323" t="str">
        <f>D23</f>
        <v>ラスカル千駄木</v>
      </c>
      <c r="F22" s="301"/>
      <c r="G22" s="301"/>
      <c r="H22" s="301" t="str">
        <f>D24</f>
        <v>グラスルーツFC</v>
      </c>
      <c r="I22" s="301"/>
      <c r="J22" s="301"/>
      <c r="K22" s="301" t="str">
        <f>D25</f>
        <v>ソレイユFCJr</v>
      </c>
      <c r="L22" s="301"/>
      <c r="M22" s="301"/>
      <c r="N22" s="301" t="str">
        <f>D26</f>
        <v>渋谷東部B</v>
      </c>
      <c r="O22" s="301"/>
      <c r="P22" s="293"/>
      <c r="Q22" s="293" t="str">
        <f>D27</f>
        <v>FCトリプレッタB</v>
      </c>
      <c r="R22" s="294"/>
      <c r="S22" s="295"/>
      <c r="T22" s="110" t="s">
        <v>28</v>
      </c>
      <c r="U22" s="77" t="s">
        <v>43</v>
      </c>
      <c r="V22" s="114" t="s">
        <v>29</v>
      </c>
      <c r="W22" s="110" t="s">
        <v>44</v>
      </c>
      <c r="X22" s="77" t="s">
        <v>30</v>
      </c>
      <c r="Y22" s="77" t="s">
        <v>31</v>
      </c>
      <c r="Z22" s="118" t="s">
        <v>32</v>
      </c>
      <c r="AA22" s="122" t="s">
        <v>33</v>
      </c>
    </row>
    <row r="23" spans="2:27" s="32" customFormat="1" ht="26.25" customHeight="1">
      <c r="B23" s="87" t="s">
        <v>49</v>
      </c>
      <c r="C23" s="88">
        <v>15</v>
      </c>
      <c r="D23" s="25" t="s">
        <v>94</v>
      </c>
      <c r="E23" s="320"/>
      <c r="F23" s="321"/>
      <c r="G23" s="322"/>
      <c r="H23" s="65">
        <v>0</v>
      </c>
      <c r="I23" s="66" t="str">
        <f>IF(H23=J23,"△",IF(H23&gt;J23,"◎","●"))</f>
        <v>●</v>
      </c>
      <c r="J23" s="67">
        <v>2</v>
      </c>
      <c r="K23" s="65">
        <v>0</v>
      </c>
      <c r="L23" s="66" t="str">
        <f>IF(K23=M23,"△",IF(K23&gt;M23,"◎","●"))</f>
        <v>●</v>
      </c>
      <c r="M23" s="67">
        <v>5</v>
      </c>
      <c r="N23" s="65">
        <v>0</v>
      </c>
      <c r="O23" s="66" t="str">
        <f>IF(N23=P23,"△",IF(N23&gt;P23,"◎","●"))</f>
        <v>●</v>
      </c>
      <c r="P23" s="66">
        <v>5</v>
      </c>
      <c r="Q23" s="127">
        <v>1</v>
      </c>
      <c r="R23" s="128" t="str">
        <f>IF(Q23=S23,"△",IF(Q23&gt;S23,"◎","●"))</f>
        <v>◎</v>
      </c>
      <c r="S23" s="129">
        <v>0</v>
      </c>
      <c r="T23" s="111">
        <v>1</v>
      </c>
      <c r="U23" s="68">
        <v>0</v>
      </c>
      <c r="V23" s="115">
        <v>3</v>
      </c>
      <c r="W23" s="111">
        <f>T23*3+U23</f>
        <v>3</v>
      </c>
      <c r="X23" s="68">
        <f>E23+H23+K23+N23+Q23</f>
        <v>1</v>
      </c>
      <c r="Y23" s="68">
        <f>G23+J23+M23+P23+S23</f>
        <v>12</v>
      </c>
      <c r="Z23" s="119">
        <f>X23-Y23</f>
        <v>-11</v>
      </c>
      <c r="AA23" s="123">
        <v>5</v>
      </c>
    </row>
    <row r="24" spans="2:27" s="32" customFormat="1" ht="26.25" customHeight="1">
      <c r="B24" s="89" t="s">
        <v>67</v>
      </c>
      <c r="C24" s="90">
        <f>C23+1</f>
        <v>16</v>
      </c>
      <c r="D24" s="33" t="s">
        <v>95</v>
      </c>
      <c r="E24" s="34">
        <f>J23</f>
        <v>2</v>
      </c>
      <c r="F24" s="27" t="str">
        <f>IF(E24=G24,"△",IF(E24&gt;G24,"◎","●"))</f>
        <v>◎</v>
      </c>
      <c r="G24" s="28">
        <f>H23</f>
        <v>0</v>
      </c>
      <c r="H24" s="309"/>
      <c r="I24" s="310"/>
      <c r="J24" s="311"/>
      <c r="K24" s="26">
        <v>0</v>
      </c>
      <c r="L24" s="27" t="str">
        <f>IF(K24=M24,"△",IF(K24&gt;M24,"◎","●"))</f>
        <v>●</v>
      </c>
      <c r="M24" s="28">
        <v>4</v>
      </c>
      <c r="N24" s="26">
        <v>0</v>
      </c>
      <c r="O24" s="27" t="str">
        <f>IF(N24=P24,"△",IF(N24&gt;P24,"◎","●"))</f>
        <v>●</v>
      </c>
      <c r="P24" s="27">
        <v>2</v>
      </c>
      <c r="Q24" s="26">
        <v>2</v>
      </c>
      <c r="R24" s="27" t="str">
        <f>IF(Q24=S24,"△",IF(Q24&gt;S24,"◎","●"))</f>
        <v>◎</v>
      </c>
      <c r="S24" s="130">
        <v>1</v>
      </c>
      <c r="T24" s="112">
        <v>2</v>
      </c>
      <c r="U24" s="29">
        <v>0</v>
      </c>
      <c r="V24" s="116">
        <v>2</v>
      </c>
      <c r="W24" s="112">
        <f>T24*3+U24</f>
        <v>6</v>
      </c>
      <c r="X24" s="29">
        <f>E24+H24+K24+N24+Q24</f>
        <v>4</v>
      </c>
      <c r="Y24" s="29">
        <f>G24+J24+M24+P24+S24</f>
        <v>7</v>
      </c>
      <c r="Z24" s="120">
        <f>X24-Y24</f>
        <v>-3</v>
      </c>
      <c r="AA24" s="124">
        <v>3</v>
      </c>
    </row>
    <row r="25" spans="2:27" s="32" customFormat="1" ht="26.25" customHeight="1">
      <c r="B25" s="89" t="s">
        <v>67</v>
      </c>
      <c r="C25" s="90">
        <f>C24+1</f>
        <v>17</v>
      </c>
      <c r="D25" s="33" t="s">
        <v>96</v>
      </c>
      <c r="E25" s="34">
        <f>M23</f>
        <v>5</v>
      </c>
      <c r="F25" s="27" t="str">
        <f>IF(E25=G25,"△",IF(E25&gt;G25,"◎","●"))</f>
        <v>◎</v>
      </c>
      <c r="G25" s="28">
        <f>K23</f>
        <v>0</v>
      </c>
      <c r="H25" s="26">
        <f>M24</f>
        <v>4</v>
      </c>
      <c r="I25" s="27" t="str">
        <f>IF(H25=J25,"△",IF(H25&gt;J25,"◎","●"))</f>
        <v>◎</v>
      </c>
      <c r="J25" s="28">
        <f>K24</f>
        <v>0</v>
      </c>
      <c r="K25" s="309"/>
      <c r="L25" s="310"/>
      <c r="M25" s="311"/>
      <c r="N25" s="26">
        <v>5</v>
      </c>
      <c r="O25" s="27" t="str">
        <f>IF(N25=P25,"△",IF(N25&gt;P25,"◎","●"))</f>
        <v>◎</v>
      </c>
      <c r="P25" s="27">
        <v>0</v>
      </c>
      <c r="Q25" s="26">
        <v>1</v>
      </c>
      <c r="R25" s="27" t="str">
        <f>IF(Q25=S25,"△",IF(Q25&gt;S25,"◎","●"))</f>
        <v>△</v>
      </c>
      <c r="S25" s="130">
        <v>1</v>
      </c>
      <c r="T25" s="112">
        <v>3</v>
      </c>
      <c r="U25" s="29">
        <v>1</v>
      </c>
      <c r="V25" s="116">
        <v>0</v>
      </c>
      <c r="W25" s="112">
        <f>T25*3+U25</f>
        <v>10</v>
      </c>
      <c r="X25" s="29">
        <f>E25+H25+K25+N25+Q25</f>
        <v>15</v>
      </c>
      <c r="Y25" s="29">
        <f>G25+J25+M25+P25+S25</f>
        <v>1</v>
      </c>
      <c r="Z25" s="120">
        <f>X25-Y25</f>
        <v>14</v>
      </c>
      <c r="AA25" s="124">
        <v>1</v>
      </c>
    </row>
    <row r="26" spans="2:27" s="32" customFormat="1" ht="26.25" customHeight="1">
      <c r="B26" s="89" t="s">
        <v>67</v>
      </c>
      <c r="C26" s="90">
        <f>C25+1</f>
        <v>18</v>
      </c>
      <c r="D26" s="33" t="s">
        <v>97</v>
      </c>
      <c r="E26" s="71">
        <f>P23</f>
        <v>5</v>
      </c>
      <c r="F26" s="72" t="str">
        <f>IF(E26=G26,"△",IF(E26&gt;G26,"◎","●"))</f>
        <v>◎</v>
      </c>
      <c r="G26" s="73">
        <f>N23</f>
        <v>0</v>
      </c>
      <c r="H26" s="74">
        <f>P24</f>
        <v>2</v>
      </c>
      <c r="I26" s="72" t="str">
        <f>IF(H26=J26,"△",IF(H26&gt;J26,"◎","●"))</f>
        <v>◎</v>
      </c>
      <c r="J26" s="73">
        <f>N24</f>
        <v>0</v>
      </c>
      <c r="K26" s="74">
        <f>P25</f>
        <v>0</v>
      </c>
      <c r="L26" s="72" t="str">
        <f>IF(K26=M26,"△",IF(K26&gt;M26,"◎","●"))</f>
        <v>●</v>
      </c>
      <c r="M26" s="73">
        <f>N25</f>
        <v>5</v>
      </c>
      <c r="N26" s="303"/>
      <c r="O26" s="304"/>
      <c r="P26" s="304"/>
      <c r="Q26" s="26">
        <v>0</v>
      </c>
      <c r="R26" s="66" t="str">
        <f>IF(Q26=S26,"△",IF(Q26&gt;S26,"◎","●"))</f>
        <v>●</v>
      </c>
      <c r="S26" s="130">
        <v>2</v>
      </c>
      <c r="T26" s="113">
        <v>2</v>
      </c>
      <c r="U26" s="75">
        <v>0</v>
      </c>
      <c r="V26" s="117">
        <v>2</v>
      </c>
      <c r="W26" s="113">
        <f>T26*3+U26</f>
        <v>6</v>
      </c>
      <c r="X26" s="75">
        <f>E26+H26+K26+N26+Q26</f>
        <v>7</v>
      </c>
      <c r="Y26" s="75">
        <f>G26+J26+M26+P26+S26</f>
        <v>7</v>
      </c>
      <c r="Z26" s="121">
        <f>X26-Y26</f>
        <v>0</v>
      </c>
      <c r="AA26" s="125">
        <v>2</v>
      </c>
    </row>
    <row r="27" spans="2:27" s="32" customFormat="1" ht="26.25" customHeight="1" thickBot="1">
      <c r="B27" s="131" t="s">
        <v>67</v>
      </c>
      <c r="C27" s="132">
        <v>19</v>
      </c>
      <c r="D27" s="133" t="s">
        <v>98</v>
      </c>
      <c r="E27" s="36">
        <f>S23</f>
        <v>0</v>
      </c>
      <c r="F27" s="37" t="str">
        <f>IF(E27=G27,"△",IF(E27&gt;G27,"◎","●"))</f>
        <v>●</v>
      </c>
      <c r="G27" s="38">
        <f>Q23</f>
        <v>1</v>
      </c>
      <c r="H27" s="105">
        <f>S24</f>
        <v>1</v>
      </c>
      <c r="I27" s="107" t="str">
        <f>IF(H27=J27,"△",IF(H27&gt;J27,"◎","●"))</f>
        <v>●</v>
      </c>
      <c r="J27" s="106">
        <f>Q24</f>
        <v>2</v>
      </c>
      <c r="K27" s="108">
        <f>S25</f>
        <v>1</v>
      </c>
      <c r="L27" s="107" t="str">
        <f>IF(K27=M27,"△",IF(K27&gt;M27,"◎","●"))</f>
        <v>△</v>
      </c>
      <c r="M27" s="109">
        <f>Q25</f>
        <v>1</v>
      </c>
      <c r="N27" s="108">
        <f>S26</f>
        <v>2</v>
      </c>
      <c r="O27" s="37" t="str">
        <f>IF(N27=P27,"△",IF(N27&gt;P27,"◎","●"))</f>
        <v>◎</v>
      </c>
      <c r="P27" s="109">
        <f>Q26</f>
        <v>0</v>
      </c>
      <c r="Q27" s="296"/>
      <c r="R27" s="297"/>
      <c r="S27" s="298"/>
      <c r="T27" s="134">
        <v>1</v>
      </c>
      <c r="U27" s="135">
        <v>1</v>
      </c>
      <c r="V27" s="136">
        <v>2</v>
      </c>
      <c r="W27" s="134">
        <f>T27*3+U27</f>
        <v>4</v>
      </c>
      <c r="X27" s="135">
        <f>E27+H27+K27+N27+Q27</f>
        <v>4</v>
      </c>
      <c r="Y27" s="135">
        <f>G27+J27+M27+P27+S27</f>
        <v>4</v>
      </c>
      <c r="Z27" s="136">
        <f>X27-Y27</f>
        <v>0</v>
      </c>
      <c r="AA27" s="126">
        <v>4</v>
      </c>
    </row>
    <row r="28" spans="2:24" s="48" customFormat="1" ht="15" customHeight="1" thickBot="1">
      <c r="B28" s="101"/>
      <c r="C28" s="102"/>
      <c r="D28" s="43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82"/>
    </row>
    <row r="29" spans="2:24" s="48" customFormat="1" ht="26.25" customHeight="1" thickBot="1">
      <c r="B29" s="316" t="s">
        <v>50</v>
      </c>
      <c r="C29" s="317"/>
      <c r="D29" s="318"/>
      <c r="E29" s="323" t="str">
        <f>D30</f>
        <v>ＦＣ新宿内藤</v>
      </c>
      <c r="F29" s="301"/>
      <c r="G29" s="301"/>
      <c r="H29" s="301" t="str">
        <f>D31</f>
        <v>五本木FC</v>
      </c>
      <c r="I29" s="301"/>
      <c r="J29" s="301"/>
      <c r="K29" s="301" t="str">
        <f>D32</f>
        <v>S　D　S C</v>
      </c>
      <c r="L29" s="301"/>
      <c r="M29" s="301"/>
      <c r="N29" s="301" t="str">
        <f>D33</f>
        <v>渋谷東部A</v>
      </c>
      <c r="O29" s="301"/>
      <c r="P29" s="301"/>
      <c r="Q29" s="77" t="s">
        <v>28</v>
      </c>
      <c r="R29" s="77" t="s">
        <v>43</v>
      </c>
      <c r="S29" s="77" t="s">
        <v>29</v>
      </c>
      <c r="T29" s="77" t="s">
        <v>44</v>
      </c>
      <c r="U29" s="77" t="s">
        <v>30</v>
      </c>
      <c r="V29" s="77" t="s">
        <v>31</v>
      </c>
      <c r="W29" s="78" t="s">
        <v>32</v>
      </c>
      <c r="X29" s="79" t="s">
        <v>33</v>
      </c>
    </row>
    <row r="30" spans="1:24" s="32" customFormat="1" ht="26.25" customHeight="1">
      <c r="A30" s="32" t="s">
        <v>75</v>
      </c>
      <c r="B30" s="95" t="s">
        <v>61</v>
      </c>
      <c r="C30" s="96">
        <v>20</v>
      </c>
      <c r="D30" s="25" t="s">
        <v>64</v>
      </c>
      <c r="E30" s="320"/>
      <c r="F30" s="321"/>
      <c r="G30" s="322"/>
      <c r="H30" s="65">
        <v>2</v>
      </c>
      <c r="I30" s="66" t="str">
        <f>IF(H30=J30,"△",IF(H30&gt;J30,"◎","●"))</f>
        <v>◎</v>
      </c>
      <c r="J30" s="67">
        <v>1</v>
      </c>
      <c r="K30" s="65">
        <v>5</v>
      </c>
      <c r="L30" s="66" t="str">
        <f>IF(K30=M30,"△",IF(K30&gt;M30,"◎","●"))</f>
        <v>◎</v>
      </c>
      <c r="M30" s="67">
        <v>1</v>
      </c>
      <c r="N30" s="65">
        <v>2</v>
      </c>
      <c r="O30" s="66" t="str">
        <f>IF(N30=P30,"△",IF(N30&gt;P30,"◎","●"))</f>
        <v>◎</v>
      </c>
      <c r="P30" s="67">
        <v>1</v>
      </c>
      <c r="Q30" s="68">
        <v>3</v>
      </c>
      <c r="R30" s="68">
        <v>0</v>
      </c>
      <c r="S30" s="68">
        <v>0</v>
      </c>
      <c r="T30" s="68">
        <f>Q30*3+R30</f>
        <v>9</v>
      </c>
      <c r="U30" s="68">
        <f>H30+K30+N30</f>
        <v>9</v>
      </c>
      <c r="V30" s="68">
        <f>J30+M30+P30</f>
        <v>3</v>
      </c>
      <c r="W30" s="69">
        <f>U30-V30</f>
        <v>6</v>
      </c>
      <c r="X30" s="70">
        <v>1</v>
      </c>
    </row>
    <row r="31" spans="2:24" s="32" customFormat="1" ht="26.25" customHeight="1">
      <c r="B31" s="97" t="s">
        <v>61</v>
      </c>
      <c r="C31" s="98">
        <f>C30+1</f>
        <v>21</v>
      </c>
      <c r="D31" s="33" t="s">
        <v>80</v>
      </c>
      <c r="E31" s="34">
        <f>J30</f>
        <v>1</v>
      </c>
      <c r="F31" s="27" t="str">
        <f>IF(E31=G31,"△",IF(E31&gt;G31,"◎","●"))</f>
        <v>●</v>
      </c>
      <c r="G31" s="28">
        <f>H30</f>
        <v>2</v>
      </c>
      <c r="H31" s="309"/>
      <c r="I31" s="310"/>
      <c r="J31" s="311"/>
      <c r="K31" s="26">
        <v>2</v>
      </c>
      <c r="L31" s="27" t="str">
        <f>IF(K31=M31,"△",IF(K31&gt;M31,"◎","●"))</f>
        <v>◎</v>
      </c>
      <c r="M31" s="28">
        <v>0</v>
      </c>
      <c r="N31" s="26">
        <v>1</v>
      </c>
      <c r="O31" s="27" t="str">
        <f>IF(N31=P31,"△",IF(N31&gt;P31,"◎","●"))</f>
        <v>●</v>
      </c>
      <c r="P31" s="28">
        <v>3</v>
      </c>
      <c r="Q31" s="29">
        <v>1</v>
      </c>
      <c r="R31" s="29">
        <v>0</v>
      </c>
      <c r="S31" s="29">
        <v>2</v>
      </c>
      <c r="T31" s="29">
        <f>Q31*3+R31</f>
        <v>3</v>
      </c>
      <c r="U31" s="29">
        <f>E31+K31+N31</f>
        <v>4</v>
      </c>
      <c r="V31" s="29">
        <f>G31+M31+P31</f>
        <v>5</v>
      </c>
      <c r="W31" s="30">
        <f>U31-V31</f>
        <v>-1</v>
      </c>
      <c r="X31" s="31">
        <v>3</v>
      </c>
    </row>
    <row r="32" spans="2:24" s="32" customFormat="1" ht="26.25" customHeight="1">
      <c r="B32" s="97" t="s">
        <v>61</v>
      </c>
      <c r="C32" s="98">
        <f>C31+1</f>
        <v>22</v>
      </c>
      <c r="D32" s="33" t="s">
        <v>193</v>
      </c>
      <c r="E32" s="34">
        <f>M30</f>
        <v>1</v>
      </c>
      <c r="F32" s="27" t="str">
        <f>IF(E32=G32,"△",IF(E32&gt;G32,"◎","●"))</f>
        <v>●</v>
      </c>
      <c r="G32" s="28">
        <f>K30</f>
        <v>5</v>
      </c>
      <c r="H32" s="26">
        <f>M31</f>
        <v>0</v>
      </c>
      <c r="I32" s="27" t="str">
        <f>IF(H32=J32,"△",IF(H32&gt;J32,"◎","●"))</f>
        <v>●</v>
      </c>
      <c r="J32" s="28">
        <f>K31</f>
        <v>2</v>
      </c>
      <c r="K32" s="309"/>
      <c r="L32" s="310"/>
      <c r="M32" s="311"/>
      <c r="N32" s="26">
        <v>0</v>
      </c>
      <c r="O32" s="27" t="str">
        <f>IF(N32=P32,"△",IF(N32&gt;P32,"◎","●"))</f>
        <v>●</v>
      </c>
      <c r="P32" s="28">
        <v>3</v>
      </c>
      <c r="Q32" s="29">
        <v>0</v>
      </c>
      <c r="R32" s="29">
        <v>0</v>
      </c>
      <c r="S32" s="29">
        <v>3</v>
      </c>
      <c r="T32" s="29">
        <f>Q32*3+R32</f>
        <v>0</v>
      </c>
      <c r="U32" s="29">
        <f>E32+H32+N32</f>
        <v>1</v>
      </c>
      <c r="V32" s="29">
        <f>G32+J32+P32</f>
        <v>10</v>
      </c>
      <c r="W32" s="30">
        <f>U32-V32</f>
        <v>-9</v>
      </c>
      <c r="X32" s="31">
        <v>4</v>
      </c>
    </row>
    <row r="33" spans="2:24" s="32" customFormat="1" ht="26.25" customHeight="1" thickBot="1">
      <c r="B33" s="99" t="s">
        <v>61</v>
      </c>
      <c r="C33" s="100">
        <f>C32+1</f>
        <v>23</v>
      </c>
      <c r="D33" s="35" t="s">
        <v>81</v>
      </c>
      <c r="E33" s="36">
        <f>P30</f>
        <v>1</v>
      </c>
      <c r="F33" s="37" t="str">
        <f>IF(E33=G33,"△",IF(E33&gt;G33,"◎","●"))</f>
        <v>●</v>
      </c>
      <c r="G33" s="38">
        <f>N30</f>
        <v>2</v>
      </c>
      <c r="H33" s="39">
        <f>P31</f>
        <v>3</v>
      </c>
      <c r="I33" s="37" t="str">
        <f>IF(H33=J33,"△",IF(H33&gt;J33,"◎","●"))</f>
        <v>◎</v>
      </c>
      <c r="J33" s="38">
        <f>N31</f>
        <v>1</v>
      </c>
      <c r="K33" s="39">
        <f>P32</f>
        <v>3</v>
      </c>
      <c r="L33" s="37" t="str">
        <f>IF(K33=M33,"△",IF(K33&gt;M33,"◎","●"))</f>
        <v>◎</v>
      </c>
      <c r="M33" s="38">
        <f>N32</f>
        <v>0</v>
      </c>
      <c r="N33" s="296"/>
      <c r="O33" s="297"/>
      <c r="P33" s="302"/>
      <c r="Q33" s="40">
        <v>2</v>
      </c>
      <c r="R33" s="40">
        <v>0</v>
      </c>
      <c r="S33" s="40">
        <v>1</v>
      </c>
      <c r="T33" s="40">
        <f>Q33*3+R33</f>
        <v>6</v>
      </c>
      <c r="U33" s="40">
        <f>E33+H33+K33</f>
        <v>7</v>
      </c>
      <c r="V33" s="40">
        <f>G33+J33+M33</f>
        <v>3</v>
      </c>
      <c r="W33" s="41">
        <f>U33-V33</f>
        <v>4</v>
      </c>
      <c r="X33" s="42">
        <v>2</v>
      </c>
    </row>
    <row r="34" spans="2:24" s="48" customFormat="1" ht="15" customHeight="1" thickBot="1">
      <c r="B34" s="101"/>
      <c r="C34" s="102"/>
      <c r="D34" s="43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82"/>
    </row>
    <row r="35" spans="2:24" s="48" customFormat="1" ht="26.25" customHeight="1" thickBot="1">
      <c r="B35" s="316" t="s">
        <v>51</v>
      </c>
      <c r="C35" s="317"/>
      <c r="D35" s="318"/>
      <c r="E35" s="323" t="str">
        <f>D36</f>
        <v>ヴィトーリア目黒</v>
      </c>
      <c r="F35" s="301"/>
      <c r="G35" s="301"/>
      <c r="H35" s="301" t="str">
        <f>D37</f>
        <v>FC OCHISAN</v>
      </c>
      <c r="I35" s="301"/>
      <c r="J35" s="301"/>
      <c r="K35" s="301" t="str">
        <f>D38</f>
        <v>暁星アストラA</v>
      </c>
      <c r="L35" s="301"/>
      <c r="M35" s="301"/>
      <c r="N35" s="301" t="str">
        <f>D39</f>
        <v>FC 落合B</v>
      </c>
      <c r="O35" s="301"/>
      <c r="P35" s="301"/>
      <c r="Q35" s="77" t="s">
        <v>28</v>
      </c>
      <c r="R35" s="77" t="s">
        <v>43</v>
      </c>
      <c r="S35" s="77" t="s">
        <v>29</v>
      </c>
      <c r="T35" s="77" t="s">
        <v>44</v>
      </c>
      <c r="U35" s="77" t="s">
        <v>30</v>
      </c>
      <c r="V35" s="77" t="s">
        <v>31</v>
      </c>
      <c r="W35" s="78" t="s">
        <v>32</v>
      </c>
      <c r="X35" s="79" t="s">
        <v>33</v>
      </c>
    </row>
    <row r="36" spans="1:24" s="32" customFormat="1" ht="26.25" customHeight="1">
      <c r="A36" s="32" t="s">
        <v>78</v>
      </c>
      <c r="B36" s="95" t="s">
        <v>62</v>
      </c>
      <c r="C36" s="96">
        <f>C33+1</f>
        <v>24</v>
      </c>
      <c r="D36" s="25" t="s">
        <v>79</v>
      </c>
      <c r="E36" s="306"/>
      <c r="F36" s="307"/>
      <c r="G36" s="308"/>
      <c r="H36" s="65">
        <v>7</v>
      </c>
      <c r="I36" s="66" t="str">
        <f>IF(H36=J36,"△",IF(H36&gt;J36,"◎","●"))</f>
        <v>◎</v>
      </c>
      <c r="J36" s="67">
        <v>0</v>
      </c>
      <c r="K36" s="65">
        <v>1</v>
      </c>
      <c r="L36" s="66" t="str">
        <f>IF(K36=M36,"△",IF(K36&gt;M36,"◎","●"))</f>
        <v>●</v>
      </c>
      <c r="M36" s="67">
        <v>3</v>
      </c>
      <c r="N36" s="65">
        <v>7</v>
      </c>
      <c r="O36" s="66" t="str">
        <f>IF(N36=P36,"△",IF(N36&gt;P36,"◎","●"))</f>
        <v>◎</v>
      </c>
      <c r="P36" s="67">
        <v>2</v>
      </c>
      <c r="Q36" s="68">
        <v>2</v>
      </c>
      <c r="R36" s="68">
        <v>0</v>
      </c>
      <c r="S36" s="68">
        <v>1</v>
      </c>
      <c r="T36" s="68">
        <f>Q36*3+R36</f>
        <v>6</v>
      </c>
      <c r="U36" s="68">
        <f>H36+K36+N36</f>
        <v>15</v>
      </c>
      <c r="V36" s="68">
        <f>J36+M36+P36</f>
        <v>5</v>
      </c>
      <c r="W36" s="69">
        <f>U36-V36</f>
        <v>10</v>
      </c>
      <c r="X36" s="70">
        <v>2</v>
      </c>
    </row>
    <row r="37" spans="2:24" s="32" customFormat="1" ht="26.25" customHeight="1">
      <c r="B37" s="97" t="s">
        <v>62</v>
      </c>
      <c r="C37" s="98">
        <f>C36+1</f>
        <v>25</v>
      </c>
      <c r="D37" s="33" t="s">
        <v>99</v>
      </c>
      <c r="E37" s="34">
        <f>J36</f>
        <v>0</v>
      </c>
      <c r="F37" s="27" t="str">
        <f>IF(E37=G37,"△",IF(E37&gt;G37,"◎","●"))</f>
        <v>●</v>
      </c>
      <c r="G37" s="28">
        <f>H36</f>
        <v>7</v>
      </c>
      <c r="H37" s="309"/>
      <c r="I37" s="310"/>
      <c r="J37" s="311"/>
      <c r="K37" s="26">
        <v>1</v>
      </c>
      <c r="L37" s="27" t="str">
        <f>IF(K37=M37,"△",IF(K37&gt;M37,"◎","●"))</f>
        <v>●</v>
      </c>
      <c r="M37" s="28">
        <v>3</v>
      </c>
      <c r="N37" s="26">
        <v>4</v>
      </c>
      <c r="O37" s="27" t="str">
        <f>IF(N37=P37,"△",IF(N37&gt;P37,"◎","●"))</f>
        <v>◎</v>
      </c>
      <c r="P37" s="28">
        <v>2</v>
      </c>
      <c r="Q37" s="29">
        <v>1</v>
      </c>
      <c r="R37" s="29">
        <v>0</v>
      </c>
      <c r="S37" s="29">
        <v>2</v>
      </c>
      <c r="T37" s="29">
        <f>Q37*3+R37</f>
        <v>3</v>
      </c>
      <c r="U37" s="29">
        <f>E37+K37+N37</f>
        <v>5</v>
      </c>
      <c r="V37" s="29">
        <f>G37+M37+P37</f>
        <v>12</v>
      </c>
      <c r="W37" s="30">
        <f>U37-V37</f>
        <v>-7</v>
      </c>
      <c r="X37" s="31">
        <v>3</v>
      </c>
    </row>
    <row r="38" spans="2:24" s="32" customFormat="1" ht="26.25" customHeight="1">
      <c r="B38" s="97" t="s">
        <v>62</v>
      </c>
      <c r="C38" s="98">
        <f>C37+1</f>
        <v>26</v>
      </c>
      <c r="D38" s="33" t="s">
        <v>100</v>
      </c>
      <c r="E38" s="34">
        <f>M36</f>
        <v>3</v>
      </c>
      <c r="F38" s="27" t="str">
        <f>IF(E38=G38,"△",IF(E38&gt;G38,"◎","●"))</f>
        <v>◎</v>
      </c>
      <c r="G38" s="28">
        <f>K36</f>
        <v>1</v>
      </c>
      <c r="H38" s="26">
        <f>M37</f>
        <v>3</v>
      </c>
      <c r="I38" s="27" t="str">
        <f>IF(H38=J38,"△",IF(H38&gt;J38,"◎","●"))</f>
        <v>◎</v>
      </c>
      <c r="J38" s="28">
        <f>K37</f>
        <v>1</v>
      </c>
      <c r="K38" s="309"/>
      <c r="L38" s="310"/>
      <c r="M38" s="311"/>
      <c r="N38" s="26">
        <v>7</v>
      </c>
      <c r="O38" s="27" t="str">
        <f>IF(N38=P38,"△",IF(N38&gt;P38,"◎","●"))</f>
        <v>◎</v>
      </c>
      <c r="P38" s="28">
        <v>0</v>
      </c>
      <c r="Q38" s="29">
        <v>3</v>
      </c>
      <c r="R38" s="29">
        <v>0</v>
      </c>
      <c r="S38" s="29">
        <v>0</v>
      </c>
      <c r="T38" s="29">
        <f>Q38*3+R38</f>
        <v>9</v>
      </c>
      <c r="U38" s="29">
        <f>E38+H38+N38</f>
        <v>13</v>
      </c>
      <c r="V38" s="29">
        <f>G38+J38+P38</f>
        <v>2</v>
      </c>
      <c r="W38" s="30">
        <f>U38-V38</f>
        <v>11</v>
      </c>
      <c r="X38" s="31">
        <v>1</v>
      </c>
    </row>
    <row r="39" spans="2:24" s="32" customFormat="1" ht="26.25" customHeight="1" thickBot="1">
      <c r="B39" s="99" t="s">
        <v>62</v>
      </c>
      <c r="C39" s="100">
        <f>C38+1</f>
        <v>27</v>
      </c>
      <c r="D39" s="35" t="s">
        <v>101</v>
      </c>
      <c r="E39" s="36">
        <f>P36</f>
        <v>2</v>
      </c>
      <c r="F39" s="37" t="str">
        <f>IF(E39=G39,"△",IF(E39&gt;G39,"◎","●"))</f>
        <v>●</v>
      </c>
      <c r="G39" s="38">
        <f>N36</f>
        <v>7</v>
      </c>
      <c r="H39" s="39">
        <f>P37</f>
        <v>2</v>
      </c>
      <c r="I39" s="37" t="str">
        <f>IF(H39=J39,"△",IF(H39&gt;J39,"◎","●"))</f>
        <v>●</v>
      </c>
      <c r="J39" s="38">
        <f>N37</f>
        <v>4</v>
      </c>
      <c r="K39" s="39">
        <f>P38</f>
        <v>0</v>
      </c>
      <c r="L39" s="37" t="str">
        <f>IF(K39=M39,"△",IF(K39&gt;M39,"◎","●"))</f>
        <v>●</v>
      </c>
      <c r="M39" s="38">
        <f>N38</f>
        <v>7</v>
      </c>
      <c r="N39" s="296"/>
      <c r="O39" s="297"/>
      <c r="P39" s="302"/>
      <c r="Q39" s="40">
        <v>0</v>
      </c>
      <c r="R39" s="40">
        <v>0</v>
      </c>
      <c r="S39" s="40">
        <v>3</v>
      </c>
      <c r="T39" s="40">
        <f>Q39*3+R39</f>
        <v>0</v>
      </c>
      <c r="U39" s="40">
        <f>E39+H39+K39</f>
        <v>4</v>
      </c>
      <c r="V39" s="40">
        <f>G39+J39+M39</f>
        <v>18</v>
      </c>
      <c r="W39" s="41">
        <f>U39-V39</f>
        <v>-14</v>
      </c>
      <c r="X39" s="42">
        <v>4</v>
      </c>
    </row>
    <row r="40" spans="2:24" s="48" customFormat="1" ht="15" thickBot="1">
      <c r="B40" s="101"/>
      <c r="C40" s="102"/>
      <c r="D40" s="43"/>
      <c r="E40" s="83"/>
      <c r="F40" s="84"/>
      <c r="G40" s="84"/>
      <c r="H40" s="32"/>
      <c r="I40" s="32"/>
      <c r="J40" s="84"/>
      <c r="K40" s="84"/>
      <c r="L40" s="32"/>
      <c r="M40" s="32"/>
      <c r="N40" s="84"/>
      <c r="O40" s="84"/>
      <c r="P40" s="32"/>
      <c r="Q40" s="32"/>
      <c r="R40" s="32"/>
      <c r="S40" s="32"/>
      <c r="T40" s="32"/>
      <c r="U40" s="32"/>
      <c r="V40" s="32"/>
      <c r="W40" s="32"/>
      <c r="X40" s="84"/>
    </row>
    <row r="41" spans="2:27" s="48" customFormat="1" ht="26.25" customHeight="1" thickBot="1">
      <c r="B41" s="316" t="s">
        <v>52</v>
      </c>
      <c r="C41" s="317"/>
      <c r="D41" s="318"/>
      <c r="E41" s="323" t="str">
        <f>D42</f>
        <v>鷹の子SC</v>
      </c>
      <c r="F41" s="301"/>
      <c r="G41" s="301"/>
      <c r="H41" s="301" t="str">
        <f>D43</f>
        <v>FCとんぼA</v>
      </c>
      <c r="I41" s="301"/>
      <c r="J41" s="301"/>
      <c r="K41" s="301" t="str">
        <f>D44</f>
        <v>金富FC</v>
      </c>
      <c r="L41" s="301"/>
      <c r="M41" s="301"/>
      <c r="N41" s="301" t="str">
        <f>D45</f>
        <v>菅刈FC</v>
      </c>
      <c r="O41" s="301"/>
      <c r="P41" s="293"/>
      <c r="Q41" s="293" t="str">
        <f>D46</f>
        <v>FC　BONOS　B</v>
      </c>
      <c r="R41" s="294"/>
      <c r="S41" s="295"/>
      <c r="T41" s="110" t="s">
        <v>28</v>
      </c>
      <c r="U41" s="77" t="s">
        <v>43</v>
      </c>
      <c r="V41" s="114" t="s">
        <v>29</v>
      </c>
      <c r="W41" s="110" t="s">
        <v>44</v>
      </c>
      <c r="X41" s="77" t="s">
        <v>30</v>
      </c>
      <c r="Y41" s="77" t="s">
        <v>31</v>
      </c>
      <c r="Z41" s="118" t="s">
        <v>32</v>
      </c>
      <c r="AA41" s="122" t="s">
        <v>33</v>
      </c>
    </row>
    <row r="42" spans="2:27" s="32" customFormat="1" ht="26.25" customHeight="1">
      <c r="B42" s="87" t="s">
        <v>53</v>
      </c>
      <c r="C42" s="88">
        <f>C39+1</f>
        <v>28</v>
      </c>
      <c r="D42" s="25" t="s">
        <v>102</v>
      </c>
      <c r="E42" s="320"/>
      <c r="F42" s="321"/>
      <c r="G42" s="322"/>
      <c r="H42" s="65">
        <v>1</v>
      </c>
      <c r="I42" s="66" t="str">
        <f>IF(H42=J42,"△",IF(H42&gt;J42,"◎","●"))</f>
        <v>●</v>
      </c>
      <c r="J42" s="67">
        <v>4</v>
      </c>
      <c r="K42" s="65">
        <v>2</v>
      </c>
      <c r="L42" s="66" t="str">
        <f>IF(K42=M42,"△",IF(K42&gt;M42,"◎","●"))</f>
        <v>△</v>
      </c>
      <c r="M42" s="67">
        <v>2</v>
      </c>
      <c r="N42" s="65">
        <v>2</v>
      </c>
      <c r="O42" s="66" t="str">
        <f>IF(N42=P42,"△",IF(N42&gt;P42,"◎","●"))</f>
        <v>◎</v>
      </c>
      <c r="P42" s="66">
        <v>1</v>
      </c>
      <c r="Q42" s="127">
        <v>0</v>
      </c>
      <c r="R42" s="128" t="str">
        <f>IF(Q42=S42,"△",IF(Q42&gt;S42,"◎","●"))</f>
        <v>●</v>
      </c>
      <c r="S42" s="129">
        <v>6</v>
      </c>
      <c r="T42" s="111">
        <v>1</v>
      </c>
      <c r="U42" s="68">
        <v>1</v>
      </c>
      <c r="V42" s="115">
        <v>2</v>
      </c>
      <c r="W42" s="111">
        <f>T42*3+U42</f>
        <v>4</v>
      </c>
      <c r="X42" s="68">
        <f>E42+H42+K42+N42+Q42</f>
        <v>5</v>
      </c>
      <c r="Y42" s="68">
        <f>G42+J42+M42+P42+S42</f>
        <v>13</v>
      </c>
      <c r="Z42" s="119">
        <f>X42-Y42</f>
        <v>-8</v>
      </c>
      <c r="AA42" s="123">
        <v>4</v>
      </c>
    </row>
    <row r="43" spans="2:27" s="32" customFormat="1" ht="26.25" customHeight="1">
      <c r="B43" s="89" t="s">
        <v>68</v>
      </c>
      <c r="C43" s="90">
        <f>C42+1</f>
        <v>29</v>
      </c>
      <c r="D43" s="33" t="s">
        <v>103</v>
      </c>
      <c r="E43" s="34">
        <f>J42</f>
        <v>4</v>
      </c>
      <c r="F43" s="27" t="str">
        <f>IF(E43=G43,"△",IF(E43&gt;G43,"◎","●"))</f>
        <v>◎</v>
      </c>
      <c r="G43" s="28">
        <f>H42</f>
        <v>1</v>
      </c>
      <c r="H43" s="309"/>
      <c r="I43" s="310"/>
      <c r="J43" s="311"/>
      <c r="K43" s="26">
        <v>1</v>
      </c>
      <c r="L43" s="27" t="str">
        <f>IF(K43=M43,"△",IF(K43&gt;M43,"◎","●"))</f>
        <v>◎</v>
      </c>
      <c r="M43" s="28">
        <v>0</v>
      </c>
      <c r="N43" s="26">
        <v>7</v>
      </c>
      <c r="O43" s="27" t="str">
        <f>IF(N43=P43,"△",IF(N43&gt;P43,"◎","●"))</f>
        <v>◎</v>
      </c>
      <c r="P43" s="27">
        <v>1</v>
      </c>
      <c r="Q43" s="26">
        <v>1</v>
      </c>
      <c r="R43" s="27" t="str">
        <f>IF(Q43=S43,"△",IF(Q43&gt;S43,"◎","●"))</f>
        <v>△</v>
      </c>
      <c r="S43" s="130">
        <v>1</v>
      </c>
      <c r="T43" s="112">
        <v>3</v>
      </c>
      <c r="U43" s="29">
        <v>1</v>
      </c>
      <c r="V43" s="116">
        <v>0</v>
      </c>
      <c r="W43" s="112">
        <f>T43*3+U43</f>
        <v>10</v>
      </c>
      <c r="X43" s="29">
        <f>E43+H43+K43+N43+Q43</f>
        <v>13</v>
      </c>
      <c r="Y43" s="29">
        <f>G43+J43+M43+P43+S43</f>
        <v>3</v>
      </c>
      <c r="Z43" s="120">
        <f>X43-Y43</f>
        <v>10</v>
      </c>
      <c r="AA43" s="124">
        <v>2</v>
      </c>
    </row>
    <row r="44" spans="2:27" s="32" customFormat="1" ht="26.25" customHeight="1">
      <c r="B44" s="89" t="s">
        <v>68</v>
      </c>
      <c r="C44" s="90">
        <f>C43+1</f>
        <v>30</v>
      </c>
      <c r="D44" s="33" t="s">
        <v>104</v>
      </c>
      <c r="E44" s="34">
        <f>M42</f>
        <v>2</v>
      </c>
      <c r="F44" s="27" t="str">
        <f>IF(E44=G44,"△",IF(E44&gt;G44,"◎","●"))</f>
        <v>△</v>
      </c>
      <c r="G44" s="28">
        <f>K42</f>
        <v>2</v>
      </c>
      <c r="H44" s="26">
        <f>M43</f>
        <v>0</v>
      </c>
      <c r="I44" s="27" t="str">
        <f>IF(H44=J44,"△",IF(H44&gt;J44,"◎","●"))</f>
        <v>●</v>
      </c>
      <c r="J44" s="28">
        <f>K43</f>
        <v>1</v>
      </c>
      <c r="K44" s="309"/>
      <c r="L44" s="310"/>
      <c r="M44" s="311"/>
      <c r="N44" s="26">
        <v>2</v>
      </c>
      <c r="O44" s="27" t="str">
        <f>IF(N44=P44,"△",IF(N44&gt;P44,"◎","●"))</f>
        <v>◎</v>
      </c>
      <c r="P44" s="27">
        <v>0</v>
      </c>
      <c r="Q44" s="26">
        <v>0</v>
      </c>
      <c r="R44" s="27" t="str">
        <f>IF(Q44=S44,"△",IF(Q44&gt;S44,"◎","●"))</f>
        <v>●</v>
      </c>
      <c r="S44" s="130">
        <v>3</v>
      </c>
      <c r="T44" s="112">
        <v>1</v>
      </c>
      <c r="U44" s="29">
        <v>1</v>
      </c>
      <c r="V44" s="116">
        <v>2</v>
      </c>
      <c r="W44" s="112">
        <f>T44*3+U44</f>
        <v>4</v>
      </c>
      <c r="X44" s="29">
        <f>E44+H44+K44+N44+Q44</f>
        <v>4</v>
      </c>
      <c r="Y44" s="29">
        <f>G44+J44+M44+P44+S44</f>
        <v>6</v>
      </c>
      <c r="Z44" s="120">
        <f>X44-Y44</f>
        <v>-2</v>
      </c>
      <c r="AA44" s="124">
        <v>3</v>
      </c>
    </row>
    <row r="45" spans="2:27" s="32" customFormat="1" ht="26.25" customHeight="1">
      <c r="B45" s="89" t="s">
        <v>68</v>
      </c>
      <c r="C45" s="90">
        <f>C44+1</f>
        <v>31</v>
      </c>
      <c r="D45" s="33" t="s">
        <v>105</v>
      </c>
      <c r="E45" s="71">
        <f>P42</f>
        <v>1</v>
      </c>
      <c r="F45" s="72" t="str">
        <f>IF(E45=G45,"△",IF(E45&gt;G45,"◎","●"))</f>
        <v>●</v>
      </c>
      <c r="G45" s="73">
        <f>N42</f>
        <v>2</v>
      </c>
      <c r="H45" s="74">
        <f>P43</f>
        <v>1</v>
      </c>
      <c r="I45" s="72" t="str">
        <f>IF(H45=J45,"△",IF(H45&gt;J45,"◎","●"))</f>
        <v>●</v>
      </c>
      <c r="J45" s="73">
        <f>N43</f>
        <v>7</v>
      </c>
      <c r="K45" s="74">
        <f>P44</f>
        <v>0</v>
      </c>
      <c r="L45" s="72" t="str">
        <f>IF(K45=M45,"△",IF(K45&gt;M45,"◎","●"))</f>
        <v>●</v>
      </c>
      <c r="M45" s="73">
        <f>N44</f>
        <v>2</v>
      </c>
      <c r="N45" s="303"/>
      <c r="O45" s="304"/>
      <c r="P45" s="304"/>
      <c r="Q45" s="26">
        <v>1</v>
      </c>
      <c r="R45" s="66" t="str">
        <f>IF(Q45=S45,"△",IF(Q45&gt;S45,"◎","●"))</f>
        <v>●</v>
      </c>
      <c r="S45" s="130">
        <v>4</v>
      </c>
      <c r="T45" s="113">
        <v>0</v>
      </c>
      <c r="U45" s="75">
        <v>0</v>
      </c>
      <c r="V45" s="117">
        <v>4</v>
      </c>
      <c r="W45" s="113">
        <f>T45*3+U45</f>
        <v>0</v>
      </c>
      <c r="X45" s="75">
        <f>E45+H45+K45+N45+Q45</f>
        <v>3</v>
      </c>
      <c r="Y45" s="75">
        <f>G45+J45+M45+P45+S45</f>
        <v>15</v>
      </c>
      <c r="Z45" s="121">
        <f>X45-Y45</f>
        <v>-12</v>
      </c>
      <c r="AA45" s="125">
        <v>5</v>
      </c>
    </row>
    <row r="46" spans="2:27" s="32" customFormat="1" ht="26.25" customHeight="1" thickBot="1">
      <c r="B46" s="131" t="s">
        <v>68</v>
      </c>
      <c r="C46" s="132">
        <v>32</v>
      </c>
      <c r="D46" s="133" t="s">
        <v>106</v>
      </c>
      <c r="E46" s="36">
        <f>S42</f>
        <v>6</v>
      </c>
      <c r="F46" s="37" t="str">
        <f>IF(E46=G46,"△",IF(E46&gt;G46,"◎","●"))</f>
        <v>◎</v>
      </c>
      <c r="G46" s="38">
        <f>Q42</f>
        <v>0</v>
      </c>
      <c r="H46" s="108">
        <f>S43</f>
        <v>1</v>
      </c>
      <c r="I46" s="217" t="str">
        <f>IF(H46=J46,"△",IF(H46&gt;J46,"◎","●"))</f>
        <v>△</v>
      </c>
      <c r="J46" s="106">
        <f>Q43</f>
        <v>1</v>
      </c>
      <c r="K46" s="108">
        <f>S44</f>
        <v>3</v>
      </c>
      <c r="L46" s="217" t="str">
        <f>IF(K46=M46,"△",IF(K46&gt;M46,"◎","●"))</f>
        <v>◎</v>
      </c>
      <c r="M46" s="106">
        <f>Q44</f>
        <v>0</v>
      </c>
      <c r="N46" s="108">
        <f>S45</f>
        <v>4</v>
      </c>
      <c r="O46" s="37" t="str">
        <f>IF(N46=P46,"△",IF(N46&gt;P46,"◎","●"))</f>
        <v>◎</v>
      </c>
      <c r="P46" s="106">
        <f>Q45</f>
        <v>1</v>
      </c>
      <c r="Q46" s="296"/>
      <c r="R46" s="297"/>
      <c r="S46" s="298"/>
      <c r="T46" s="134">
        <v>3</v>
      </c>
      <c r="U46" s="135">
        <v>1</v>
      </c>
      <c r="V46" s="136">
        <v>0</v>
      </c>
      <c r="W46" s="134">
        <f>T46*3+U46</f>
        <v>10</v>
      </c>
      <c r="X46" s="135">
        <f>E46+H46+K46+N46+Q46</f>
        <v>14</v>
      </c>
      <c r="Y46" s="135">
        <f>G46+J46+M46+P46+S46</f>
        <v>2</v>
      </c>
      <c r="Z46" s="136">
        <f>X46-Y46</f>
        <v>12</v>
      </c>
      <c r="AA46" s="126">
        <v>1</v>
      </c>
    </row>
    <row r="47" spans="2:24" s="48" customFormat="1" ht="15" thickBot="1">
      <c r="B47" s="101"/>
      <c r="C47" s="102"/>
      <c r="D47" s="43"/>
      <c r="E47" s="32"/>
      <c r="F47" s="84"/>
      <c r="G47" s="84"/>
      <c r="H47" s="32"/>
      <c r="I47" s="32"/>
      <c r="J47" s="84"/>
      <c r="K47" s="84"/>
      <c r="L47" s="32"/>
      <c r="M47" s="32"/>
      <c r="N47" s="84"/>
      <c r="O47" s="84"/>
      <c r="P47" s="32"/>
      <c r="Q47" s="32"/>
      <c r="R47" s="32"/>
      <c r="S47" s="32"/>
      <c r="T47" s="32"/>
      <c r="U47" s="32"/>
      <c r="V47" s="32"/>
      <c r="W47" s="32"/>
      <c r="X47" s="84"/>
    </row>
    <row r="48" spans="2:27" s="48" customFormat="1" ht="26.25" customHeight="1" thickBot="1">
      <c r="B48" s="316" t="s">
        <v>54</v>
      </c>
      <c r="C48" s="317"/>
      <c r="D48" s="318"/>
      <c r="E48" s="323" t="str">
        <f>D49</f>
        <v>ラスカル千駄木A</v>
      </c>
      <c r="F48" s="301"/>
      <c r="G48" s="301"/>
      <c r="H48" s="301" t="str">
        <f>D50</f>
        <v>自由が丘SC</v>
      </c>
      <c r="I48" s="301"/>
      <c r="J48" s="301"/>
      <c r="K48" s="301" t="str">
        <f>D51</f>
        <v>油面SC</v>
      </c>
      <c r="L48" s="301"/>
      <c r="M48" s="301"/>
      <c r="N48" s="301" t="str">
        <f>D52</f>
        <v>FCとんぼB</v>
      </c>
      <c r="O48" s="301"/>
      <c r="P48" s="293"/>
      <c r="Q48" s="293" t="str">
        <f>D53</f>
        <v>暁星アストラB</v>
      </c>
      <c r="R48" s="294"/>
      <c r="S48" s="295"/>
      <c r="T48" s="110" t="s">
        <v>28</v>
      </c>
      <c r="U48" s="77" t="s">
        <v>43</v>
      </c>
      <c r="V48" s="114" t="s">
        <v>29</v>
      </c>
      <c r="W48" s="110" t="s">
        <v>44</v>
      </c>
      <c r="X48" s="77" t="s">
        <v>30</v>
      </c>
      <c r="Y48" s="77" t="s">
        <v>31</v>
      </c>
      <c r="Z48" s="118" t="s">
        <v>32</v>
      </c>
      <c r="AA48" s="122" t="s">
        <v>33</v>
      </c>
    </row>
    <row r="49" spans="2:27" s="32" customFormat="1" ht="26.25" customHeight="1">
      <c r="B49" s="87" t="s">
        <v>57</v>
      </c>
      <c r="C49" s="88">
        <f>C46+1</f>
        <v>33</v>
      </c>
      <c r="D49" s="25" t="s">
        <v>107</v>
      </c>
      <c r="E49" s="320"/>
      <c r="F49" s="321"/>
      <c r="G49" s="322"/>
      <c r="H49" s="65">
        <v>0</v>
      </c>
      <c r="I49" s="66" t="str">
        <f>IF(H49=J49,"△",IF(H49&gt;J49,"◎","●"))</f>
        <v>●</v>
      </c>
      <c r="J49" s="67">
        <v>1</v>
      </c>
      <c r="K49" s="65">
        <v>5</v>
      </c>
      <c r="L49" s="66" t="str">
        <f>IF(K49=M49,"△",IF(K49&gt;M49,"◎","●"))</f>
        <v>◎</v>
      </c>
      <c r="M49" s="67">
        <v>0</v>
      </c>
      <c r="N49" s="65">
        <v>4</v>
      </c>
      <c r="O49" s="66" t="str">
        <f>IF(N49=P49,"△",IF(N49&gt;P49,"◎","●"))</f>
        <v>◎</v>
      </c>
      <c r="P49" s="66">
        <v>0</v>
      </c>
      <c r="Q49" s="127">
        <v>6</v>
      </c>
      <c r="R49" s="128" t="str">
        <f>IF(Q49=S49,"△",IF(Q49&gt;S49,"◎","●"))</f>
        <v>◎</v>
      </c>
      <c r="S49" s="129">
        <v>0</v>
      </c>
      <c r="T49" s="111">
        <v>3</v>
      </c>
      <c r="U49" s="68">
        <v>0</v>
      </c>
      <c r="V49" s="115">
        <v>1</v>
      </c>
      <c r="W49" s="111">
        <f>T49*3+U49</f>
        <v>9</v>
      </c>
      <c r="X49" s="68">
        <f>E49+H49+K49+N49+Q49</f>
        <v>15</v>
      </c>
      <c r="Y49" s="68">
        <f>G49+J49+M49+P49+S49</f>
        <v>1</v>
      </c>
      <c r="Z49" s="119">
        <f>X49-Y49</f>
        <v>14</v>
      </c>
      <c r="AA49" s="123">
        <v>1</v>
      </c>
    </row>
    <row r="50" spans="2:27" s="32" customFormat="1" ht="26.25" customHeight="1">
      <c r="B50" s="89" t="s">
        <v>71</v>
      </c>
      <c r="C50" s="90">
        <f>C49+1</f>
        <v>34</v>
      </c>
      <c r="D50" s="33" t="s">
        <v>108</v>
      </c>
      <c r="E50" s="34">
        <f>J49</f>
        <v>1</v>
      </c>
      <c r="F50" s="27" t="str">
        <f>IF(E50=G50,"△",IF(E50&gt;G50,"◎","●"))</f>
        <v>◎</v>
      </c>
      <c r="G50" s="28">
        <f>H49</f>
        <v>0</v>
      </c>
      <c r="H50" s="309"/>
      <c r="I50" s="310"/>
      <c r="J50" s="311"/>
      <c r="K50" s="26">
        <v>2</v>
      </c>
      <c r="L50" s="27" t="str">
        <f>IF(K50=M50,"△",IF(K50&gt;M50,"◎","●"))</f>
        <v>△</v>
      </c>
      <c r="M50" s="28">
        <v>2</v>
      </c>
      <c r="N50" s="26">
        <v>2</v>
      </c>
      <c r="O50" s="27" t="str">
        <f>IF(N50=P50,"△",IF(N50&gt;P50,"◎","●"))</f>
        <v>◎</v>
      </c>
      <c r="P50" s="27">
        <v>0</v>
      </c>
      <c r="Q50" s="26">
        <v>1</v>
      </c>
      <c r="R50" s="27" t="str">
        <f>IF(Q50=S50,"△",IF(Q50&gt;S50,"◎","●"))</f>
        <v>●</v>
      </c>
      <c r="S50" s="130">
        <v>2</v>
      </c>
      <c r="T50" s="112">
        <v>2</v>
      </c>
      <c r="U50" s="29">
        <v>1</v>
      </c>
      <c r="V50" s="116">
        <v>1</v>
      </c>
      <c r="W50" s="112">
        <f>T50*3+U50</f>
        <v>7</v>
      </c>
      <c r="X50" s="29">
        <f>E50+H50+K50+N50+Q50</f>
        <v>6</v>
      </c>
      <c r="Y50" s="29">
        <f>G50+J50+M50+P50+S50</f>
        <v>4</v>
      </c>
      <c r="Z50" s="120">
        <f>X50-Y50</f>
        <v>2</v>
      </c>
      <c r="AA50" s="124">
        <v>2</v>
      </c>
    </row>
    <row r="51" spans="2:27" s="32" customFormat="1" ht="26.25" customHeight="1">
      <c r="B51" s="89" t="s">
        <v>71</v>
      </c>
      <c r="C51" s="90">
        <f>C50+1</f>
        <v>35</v>
      </c>
      <c r="D51" s="33" t="s">
        <v>109</v>
      </c>
      <c r="E51" s="34">
        <f>M49</f>
        <v>0</v>
      </c>
      <c r="F51" s="27" t="str">
        <f>IF(E51=G51,"△",IF(E51&gt;G51,"◎","●"))</f>
        <v>●</v>
      </c>
      <c r="G51" s="28">
        <f>K49</f>
        <v>5</v>
      </c>
      <c r="H51" s="26">
        <f>M50</f>
        <v>2</v>
      </c>
      <c r="I51" s="27" t="str">
        <f>IF(H51=J51,"△",IF(H51&gt;J51,"◎","●"))</f>
        <v>△</v>
      </c>
      <c r="J51" s="28">
        <f>K50</f>
        <v>2</v>
      </c>
      <c r="K51" s="309"/>
      <c r="L51" s="310"/>
      <c r="M51" s="311"/>
      <c r="N51" s="26">
        <v>0</v>
      </c>
      <c r="O51" s="27" t="str">
        <f>IF(N51=P51,"△",IF(N51&gt;P51,"◎","●"))</f>
        <v>●</v>
      </c>
      <c r="P51" s="27">
        <v>2</v>
      </c>
      <c r="Q51" s="26">
        <v>0</v>
      </c>
      <c r="R51" s="27" t="str">
        <f>IF(Q51=S51,"△",IF(Q51&gt;S51,"◎","●"))</f>
        <v>●</v>
      </c>
      <c r="S51" s="130">
        <v>6</v>
      </c>
      <c r="T51" s="112">
        <v>0</v>
      </c>
      <c r="U51" s="29">
        <v>1</v>
      </c>
      <c r="V51" s="116">
        <v>3</v>
      </c>
      <c r="W51" s="112">
        <f>T51*3+U51</f>
        <v>1</v>
      </c>
      <c r="X51" s="29">
        <f>E51+H51+K51+N51+Q51</f>
        <v>2</v>
      </c>
      <c r="Y51" s="29">
        <f>G51+J51+M51+P51+S51</f>
        <v>15</v>
      </c>
      <c r="Z51" s="120">
        <f>X51-Y51</f>
        <v>-13</v>
      </c>
      <c r="AA51" s="124">
        <v>5</v>
      </c>
    </row>
    <row r="52" spans="2:27" s="32" customFormat="1" ht="25.5" customHeight="1">
      <c r="B52" s="89" t="s">
        <v>71</v>
      </c>
      <c r="C52" s="90">
        <f>C51+1</f>
        <v>36</v>
      </c>
      <c r="D52" s="33" t="s">
        <v>110</v>
      </c>
      <c r="E52" s="71">
        <f>P49</f>
        <v>0</v>
      </c>
      <c r="F52" s="72" t="str">
        <f>IF(E52=G52,"△",IF(E52&gt;G52,"◎","●"))</f>
        <v>●</v>
      </c>
      <c r="G52" s="73">
        <f>N49</f>
        <v>4</v>
      </c>
      <c r="H52" s="74">
        <f>P50</f>
        <v>0</v>
      </c>
      <c r="I52" s="72" t="str">
        <f>IF(H52=J52,"△",IF(H52&gt;J52,"◎","●"))</f>
        <v>●</v>
      </c>
      <c r="J52" s="73">
        <f>N50</f>
        <v>2</v>
      </c>
      <c r="K52" s="74">
        <f>P51</f>
        <v>2</v>
      </c>
      <c r="L52" s="72" t="str">
        <f>IF(K52=M52,"△",IF(K52&gt;M52,"◎","●"))</f>
        <v>◎</v>
      </c>
      <c r="M52" s="73">
        <f>N51</f>
        <v>0</v>
      </c>
      <c r="N52" s="303"/>
      <c r="O52" s="304"/>
      <c r="P52" s="304"/>
      <c r="Q52" s="26">
        <v>3</v>
      </c>
      <c r="R52" s="66" t="str">
        <f>IF(Q52=S52,"△",IF(Q52&gt;S52,"◎","●"))</f>
        <v>◎</v>
      </c>
      <c r="S52" s="130">
        <v>1</v>
      </c>
      <c r="T52" s="113">
        <v>2</v>
      </c>
      <c r="U52" s="75">
        <v>0</v>
      </c>
      <c r="V52" s="117">
        <v>2</v>
      </c>
      <c r="W52" s="113">
        <f>T52*3+U52</f>
        <v>6</v>
      </c>
      <c r="X52" s="75">
        <f>E52+H52+K52+N52+Q52</f>
        <v>5</v>
      </c>
      <c r="Y52" s="75">
        <f>G52+J52+M52+P52+S52</f>
        <v>7</v>
      </c>
      <c r="Z52" s="121">
        <f>X52-Y52</f>
        <v>-2</v>
      </c>
      <c r="AA52" s="125">
        <v>4</v>
      </c>
    </row>
    <row r="53" spans="2:27" s="32" customFormat="1" ht="25.5" customHeight="1" thickBot="1">
      <c r="B53" s="131" t="s">
        <v>71</v>
      </c>
      <c r="C53" s="132">
        <v>37</v>
      </c>
      <c r="D53" s="133" t="s">
        <v>111</v>
      </c>
      <c r="E53" s="36">
        <f>S49</f>
        <v>0</v>
      </c>
      <c r="F53" s="37" t="str">
        <f>IF(E53=G53,"△",IF(E53&gt;G53,"◎","●"))</f>
        <v>●</v>
      </c>
      <c r="G53" s="38">
        <f>Q49</f>
        <v>6</v>
      </c>
      <c r="H53" s="108">
        <f>S50</f>
        <v>2</v>
      </c>
      <c r="I53" s="217" t="str">
        <f>IF(H53=J53,"△",IF(H53&gt;J53,"◎","●"))</f>
        <v>◎</v>
      </c>
      <c r="J53" s="106">
        <f>Q50</f>
        <v>1</v>
      </c>
      <c r="K53" s="108">
        <f>S51</f>
        <v>6</v>
      </c>
      <c r="L53" s="217" t="str">
        <f>IF(K53=M53,"△",IF(K53&gt;M53,"◎","●"))</f>
        <v>◎</v>
      </c>
      <c r="M53" s="106">
        <f>Q51</f>
        <v>0</v>
      </c>
      <c r="N53" s="108">
        <f>S52</f>
        <v>1</v>
      </c>
      <c r="O53" s="37" t="str">
        <f>IF(N53=P53,"△",IF(N53&gt;P53,"◎","●"))</f>
        <v>●</v>
      </c>
      <c r="P53" s="106">
        <f>Q52</f>
        <v>3</v>
      </c>
      <c r="Q53" s="296"/>
      <c r="R53" s="297"/>
      <c r="S53" s="298"/>
      <c r="T53" s="134">
        <v>2</v>
      </c>
      <c r="U53" s="135">
        <v>0</v>
      </c>
      <c r="V53" s="136">
        <v>2</v>
      </c>
      <c r="W53" s="134">
        <f>T53*3+U53</f>
        <v>6</v>
      </c>
      <c r="X53" s="135">
        <f>E53+H53+K53+N53+Q53</f>
        <v>9</v>
      </c>
      <c r="Y53" s="135">
        <f>G53+J53+M53+P53+S53</f>
        <v>10</v>
      </c>
      <c r="Z53" s="136">
        <f>X53-Y53</f>
        <v>-1</v>
      </c>
      <c r="AA53" s="126">
        <v>3</v>
      </c>
    </row>
    <row r="54" spans="2:24" ht="15" thickBot="1">
      <c r="B54" s="103"/>
      <c r="C54" s="103"/>
      <c r="D54" s="104"/>
      <c r="E54" s="85"/>
      <c r="F54" s="86"/>
      <c r="G54" s="86"/>
      <c r="H54" s="85"/>
      <c r="I54" s="85"/>
      <c r="J54" s="86"/>
      <c r="K54" s="86"/>
      <c r="L54" s="85"/>
      <c r="M54" s="85"/>
      <c r="N54" s="86"/>
      <c r="O54" s="86"/>
      <c r="P54" s="85"/>
      <c r="Q54" s="85"/>
      <c r="R54" s="85"/>
      <c r="S54" s="104"/>
      <c r="T54" s="104"/>
      <c r="U54" s="104"/>
      <c r="V54" s="104"/>
      <c r="W54" s="104"/>
      <c r="X54" s="103"/>
    </row>
    <row r="55" spans="2:27" ht="22.5" customHeight="1" thickBot="1">
      <c r="B55" s="316" t="s">
        <v>55</v>
      </c>
      <c r="C55" s="317"/>
      <c r="D55" s="318"/>
      <c r="E55" s="323" t="str">
        <f>D56</f>
        <v>本町スポーツ少年団</v>
      </c>
      <c r="F55" s="301"/>
      <c r="G55" s="301"/>
      <c r="H55" s="301" t="str">
        <f>D57</f>
        <v>落四SC</v>
      </c>
      <c r="I55" s="301"/>
      <c r="J55" s="301"/>
      <c r="K55" s="301" t="str">
        <f>D58</f>
        <v>FCトリプレッタA</v>
      </c>
      <c r="L55" s="301"/>
      <c r="M55" s="301"/>
      <c r="N55" s="301" t="str">
        <f>D59</f>
        <v>猿楽FC</v>
      </c>
      <c r="O55" s="301"/>
      <c r="P55" s="293"/>
      <c r="Q55" s="293" t="str">
        <f>D60</f>
        <v>戸山SC</v>
      </c>
      <c r="R55" s="294"/>
      <c r="S55" s="295"/>
      <c r="T55" s="110" t="s">
        <v>28</v>
      </c>
      <c r="U55" s="77" t="s">
        <v>43</v>
      </c>
      <c r="V55" s="114" t="s">
        <v>29</v>
      </c>
      <c r="W55" s="110" t="s">
        <v>44</v>
      </c>
      <c r="X55" s="77" t="s">
        <v>30</v>
      </c>
      <c r="Y55" s="77" t="s">
        <v>31</v>
      </c>
      <c r="Z55" s="118" t="s">
        <v>32</v>
      </c>
      <c r="AA55" s="122" t="s">
        <v>33</v>
      </c>
    </row>
    <row r="56" spans="2:27" ht="22.5" customHeight="1">
      <c r="B56" s="87" t="s">
        <v>70</v>
      </c>
      <c r="C56" s="88">
        <f>C53+1</f>
        <v>38</v>
      </c>
      <c r="D56" s="25" t="s">
        <v>112</v>
      </c>
      <c r="E56" s="306"/>
      <c r="F56" s="307"/>
      <c r="G56" s="308"/>
      <c r="H56" s="65">
        <v>1</v>
      </c>
      <c r="I56" s="66" t="str">
        <f>IF(H56=J56,"△",IF(H56&gt;J56,"◎","●"))</f>
        <v>◎</v>
      </c>
      <c r="J56" s="67">
        <v>0</v>
      </c>
      <c r="K56" s="65">
        <v>3</v>
      </c>
      <c r="L56" s="66" t="str">
        <f>IF(K56=M56,"△",IF(K56&gt;M56,"◎","●"))</f>
        <v>●</v>
      </c>
      <c r="M56" s="67">
        <v>6</v>
      </c>
      <c r="N56" s="65">
        <v>1</v>
      </c>
      <c r="O56" s="66" t="str">
        <f>IF(N56=P56,"△",IF(N56&gt;P56,"◎","●"))</f>
        <v>●</v>
      </c>
      <c r="P56" s="66">
        <v>3</v>
      </c>
      <c r="Q56" s="127">
        <v>0</v>
      </c>
      <c r="R56" s="128" t="str">
        <f>IF(Q56=S56,"△",IF(Q56&gt;S56,"◎","●"))</f>
        <v>●</v>
      </c>
      <c r="S56" s="129">
        <v>1</v>
      </c>
      <c r="T56" s="111">
        <v>1</v>
      </c>
      <c r="U56" s="68">
        <v>0</v>
      </c>
      <c r="V56" s="115">
        <v>3</v>
      </c>
      <c r="W56" s="111">
        <f>T56*3+U56</f>
        <v>3</v>
      </c>
      <c r="X56" s="68">
        <f>E56+H56+K56+N56+Q56</f>
        <v>5</v>
      </c>
      <c r="Y56" s="68">
        <f>G56+J56+M56+P56+S56</f>
        <v>10</v>
      </c>
      <c r="Z56" s="119">
        <f>X56-Y56</f>
        <v>-5</v>
      </c>
      <c r="AA56" s="123">
        <v>4</v>
      </c>
    </row>
    <row r="57" spans="2:27" ht="22.5" customHeight="1">
      <c r="B57" s="89" t="s">
        <v>69</v>
      </c>
      <c r="C57" s="90">
        <f>C56+1</f>
        <v>39</v>
      </c>
      <c r="D57" s="33" t="s">
        <v>113</v>
      </c>
      <c r="E57" s="34">
        <f>J56</f>
        <v>0</v>
      </c>
      <c r="F57" s="27" t="str">
        <f>IF(E57=G57,"△",IF(E57&gt;G57,"◎","●"))</f>
        <v>●</v>
      </c>
      <c r="G57" s="28">
        <f>H56</f>
        <v>1</v>
      </c>
      <c r="H57" s="309"/>
      <c r="I57" s="310"/>
      <c r="J57" s="311"/>
      <c r="K57" s="26">
        <v>0</v>
      </c>
      <c r="L57" s="27" t="str">
        <f>IF(K57=M57,"△",IF(K57&gt;M57,"◎","●"))</f>
        <v>●</v>
      </c>
      <c r="M57" s="28">
        <v>5</v>
      </c>
      <c r="N57" s="26">
        <v>0</v>
      </c>
      <c r="O57" s="27" t="str">
        <f>IF(N57=P57,"△",IF(N57&gt;P57,"◎","●"))</f>
        <v>●</v>
      </c>
      <c r="P57" s="27">
        <v>1</v>
      </c>
      <c r="Q57" s="26">
        <v>0</v>
      </c>
      <c r="R57" s="27" t="str">
        <f>IF(Q57=S57,"△",IF(Q57&gt;S57,"◎","●"))</f>
        <v>●</v>
      </c>
      <c r="S57" s="130">
        <v>1</v>
      </c>
      <c r="T57" s="112">
        <v>0</v>
      </c>
      <c r="U57" s="29">
        <v>0</v>
      </c>
      <c r="V57" s="116">
        <v>4</v>
      </c>
      <c r="W57" s="112">
        <f>T57*3+U57</f>
        <v>0</v>
      </c>
      <c r="X57" s="29">
        <f>E57+H57+K57+N57+Q57</f>
        <v>0</v>
      </c>
      <c r="Y57" s="29">
        <f>G57+J57+M57+P57+S57</f>
        <v>8</v>
      </c>
      <c r="Z57" s="120">
        <f>X57-Y57</f>
        <v>-8</v>
      </c>
      <c r="AA57" s="124">
        <v>5</v>
      </c>
    </row>
    <row r="58" spans="2:27" ht="22.5" customHeight="1">
      <c r="B58" s="89" t="s">
        <v>69</v>
      </c>
      <c r="C58" s="90">
        <f>C57+1</f>
        <v>40</v>
      </c>
      <c r="D58" s="33" t="s">
        <v>114</v>
      </c>
      <c r="E58" s="34">
        <f>M56</f>
        <v>6</v>
      </c>
      <c r="F58" s="27" t="str">
        <f>IF(E58=G58,"△",IF(E58&gt;G58,"◎","●"))</f>
        <v>◎</v>
      </c>
      <c r="G58" s="28">
        <f>K56</f>
        <v>3</v>
      </c>
      <c r="H58" s="26">
        <f>M57</f>
        <v>5</v>
      </c>
      <c r="I58" s="27" t="str">
        <f>IF(H58=J58,"△",IF(H58&gt;J58,"◎","●"))</f>
        <v>◎</v>
      </c>
      <c r="J58" s="28">
        <f>K57</f>
        <v>0</v>
      </c>
      <c r="K58" s="309"/>
      <c r="L58" s="310"/>
      <c r="M58" s="311"/>
      <c r="N58" s="26">
        <v>4</v>
      </c>
      <c r="O58" s="27" t="str">
        <f>IF(N58=P58,"△",IF(N58&gt;P58,"◎","●"))</f>
        <v>◎</v>
      </c>
      <c r="P58" s="27">
        <v>2</v>
      </c>
      <c r="Q58" s="26">
        <v>4</v>
      </c>
      <c r="R58" s="27" t="str">
        <f>IF(Q58=S58,"△",IF(Q58&gt;S58,"◎","●"))</f>
        <v>◎</v>
      </c>
      <c r="S58" s="130">
        <v>0</v>
      </c>
      <c r="T58" s="112">
        <v>4</v>
      </c>
      <c r="U58" s="29">
        <v>0</v>
      </c>
      <c r="V58" s="116">
        <v>0</v>
      </c>
      <c r="W58" s="112">
        <f>T58*3+U58</f>
        <v>12</v>
      </c>
      <c r="X58" s="29">
        <f>E58+H58+K58+N58+Q58</f>
        <v>19</v>
      </c>
      <c r="Y58" s="29">
        <f>G58+J58+M58+P58+S58</f>
        <v>5</v>
      </c>
      <c r="Z58" s="120">
        <f>X58-Y58</f>
        <v>14</v>
      </c>
      <c r="AA58" s="124">
        <v>1</v>
      </c>
    </row>
    <row r="59" spans="2:27" ht="22.5" customHeight="1">
      <c r="B59" s="89" t="s">
        <v>69</v>
      </c>
      <c r="C59" s="90">
        <f>C58+1</f>
        <v>41</v>
      </c>
      <c r="D59" s="33" t="s">
        <v>115</v>
      </c>
      <c r="E59" s="71">
        <f>P56</f>
        <v>3</v>
      </c>
      <c r="F59" s="72" t="str">
        <f>IF(E59=G59,"△",IF(E59&gt;G59,"◎","●"))</f>
        <v>◎</v>
      </c>
      <c r="G59" s="73">
        <f>N56</f>
        <v>1</v>
      </c>
      <c r="H59" s="74">
        <f>P57</f>
        <v>1</v>
      </c>
      <c r="I59" s="72" t="str">
        <f>IF(H59=J59,"△",IF(H59&gt;J59,"◎","●"))</f>
        <v>◎</v>
      </c>
      <c r="J59" s="73">
        <f>N57</f>
        <v>0</v>
      </c>
      <c r="K59" s="74">
        <f>P58</f>
        <v>2</v>
      </c>
      <c r="L59" s="72" t="str">
        <f>IF(K59=M59,"△",IF(K59&gt;M59,"◎","●"))</f>
        <v>●</v>
      </c>
      <c r="M59" s="73">
        <f>N58</f>
        <v>4</v>
      </c>
      <c r="N59" s="309"/>
      <c r="O59" s="310"/>
      <c r="P59" s="311"/>
      <c r="Q59" s="26">
        <v>3</v>
      </c>
      <c r="R59" s="66" t="str">
        <f>IF(Q59=S59,"△",IF(Q59&gt;S59,"◎","●"))</f>
        <v>◎</v>
      </c>
      <c r="S59" s="130">
        <v>0</v>
      </c>
      <c r="T59" s="113">
        <v>3</v>
      </c>
      <c r="U59" s="75">
        <v>0</v>
      </c>
      <c r="V59" s="117">
        <v>1</v>
      </c>
      <c r="W59" s="113">
        <f>T59*3+U59</f>
        <v>9</v>
      </c>
      <c r="X59" s="75">
        <f>E59+H59+K59+N59+Q59</f>
        <v>9</v>
      </c>
      <c r="Y59" s="75">
        <f>G59+J59+M59+P59+S59</f>
        <v>5</v>
      </c>
      <c r="Z59" s="121">
        <f>X59-Y59</f>
        <v>4</v>
      </c>
      <c r="AA59" s="125">
        <v>2</v>
      </c>
    </row>
    <row r="60" spans="2:27" ht="22.5" customHeight="1" thickBot="1">
      <c r="B60" s="131" t="s">
        <v>69</v>
      </c>
      <c r="C60" s="132">
        <v>42</v>
      </c>
      <c r="D60" s="133" t="s">
        <v>116</v>
      </c>
      <c r="E60" s="36">
        <f>S56</f>
        <v>1</v>
      </c>
      <c r="F60" s="37" t="str">
        <f>IF(E60=G60,"△",IF(E60&gt;G60,"◎","●"))</f>
        <v>◎</v>
      </c>
      <c r="G60" s="38">
        <f>Q56</f>
        <v>0</v>
      </c>
      <c r="H60" s="108">
        <f>S57</f>
        <v>1</v>
      </c>
      <c r="I60" s="217" t="str">
        <f>IF(H60=J60,"△",IF(H60&gt;J60,"◎","●"))</f>
        <v>◎</v>
      </c>
      <c r="J60" s="106">
        <f>Q57</f>
        <v>0</v>
      </c>
      <c r="K60" s="108">
        <f>S58</f>
        <v>0</v>
      </c>
      <c r="L60" s="217" t="str">
        <f>IF(K60=M60,"△",IF(K60&gt;M60,"◎","●"))</f>
        <v>●</v>
      </c>
      <c r="M60" s="106">
        <f>Q58</f>
        <v>4</v>
      </c>
      <c r="N60" s="108">
        <f>S59</f>
        <v>0</v>
      </c>
      <c r="O60" s="37" t="str">
        <f>IF(N60=P60,"△",IF(N60&gt;P60,"◎","●"))</f>
        <v>●</v>
      </c>
      <c r="P60" s="106">
        <f>Q59</f>
        <v>3</v>
      </c>
      <c r="Q60" s="296"/>
      <c r="R60" s="297"/>
      <c r="S60" s="298"/>
      <c r="T60" s="134">
        <v>2</v>
      </c>
      <c r="U60" s="135">
        <v>0</v>
      </c>
      <c r="V60" s="136">
        <v>2</v>
      </c>
      <c r="W60" s="134">
        <f>T60*3+U60</f>
        <v>6</v>
      </c>
      <c r="X60" s="135">
        <f>E60+H60+K60+N60+Q60</f>
        <v>2</v>
      </c>
      <c r="Y60" s="135">
        <f>G60+J60+M60+P60+S60</f>
        <v>7</v>
      </c>
      <c r="Z60" s="136">
        <f>X60-Y60</f>
        <v>-5</v>
      </c>
      <c r="AA60" s="126">
        <v>3</v>
      </c>
    </row>
    <row r="61" spans="2:24" ht="22.5" customHeight="1" thickBot="1">
      <c r="B61" s="101"/>
      <c r="C61" s="102"/>
      <c r="D61" s="43"/>
      <c r="E61" s="32"/>
      <c r="F61" s="84"/>
      <c r="G61" s="84"/>
      <c r="H61" s="32"/>
      <c r="I61" s="32"/>
      <c r="J61" s="84"/>
      <c r="K61" s="84"/>
      <c r="L61" s="32"/>
      <c r="M61" s="32"/>
      <c r="N61" s="84"/>
      <c r="O61" s="84"/>
      <c r="P61" s="32"/>
      <c r="Q61" s="32"/>
      <c r="R61" s="32"/>
      <c r="S61" s="32"/>
      <c r="T61" s="32"/>
      <c r="U61" s="32"/>
      <c r="V61" s="32"/>
      <c r="W61" s="32"/>
      <c r="X61" s="84"/>
    </row>
    <row r="62" spans="2:24" ht="22.5" customHeight="1" thickBot="1">
      <c r="B62" s="316" t="s">
        <v>56</v>
      </c>
      <c r="C62" s="317"/>
      <c r="D62" s="318"/>
      <c r="E62" s="323" t="str">
        <f>D63</f>
        <v>ＳＫＦＣ</v>
      </c>
      <c r="F62" s="301"/>
      <c r="G62" s="301"/>
      <c r="H62" s="301" t="str">
        <f>D64</f>
        <v>落一小ドリームス</v>
      </c>
      <c r="I62" s="301"/>
      <c r="J62" s="301"/>
      <c r="K62" s="301" t="str">
        <f>D65</f>
        <v>FC　WASEDA</v>
      </c>
      <c r="L62" s="301"/>
      <c r="M62" s="301"/>
      <c r="N62" s="301" t="str">
        <f>D66</f>
        <v>千駄ヶ谷SC</v>
      </c>
      <c r="O62" s="301"/>
      <c r="P62" s="301"/>
      <c r="Q62" s="77" t="s">
        <v>28</v>
      </c>
      <c r="R62" s="77" t="s">
        <v>43</v>
      </c>
      <c r="S62" s="77" t="s">
        <v>29</v>
      </c>
      <c r="T62" s="77" t="s">
        <v>44</v>
      </c>
      <c r="U62" s="77" t="s">
        <v>30</v>
      </c>
      <c r="V62" s="77" t="s">
        <v>31</v>
      </c>
      <c r="W62" s="78" t="s">
        <v>32</v>
      </c>
      <c r="X62" s="79" t="s">
        <v>33</v>
      </c>
    </row>
    <row r="63" spans="1:24" ht="22.5" customHeight="1">
      <c r="A63" t="s">
        <v>76</v>
      </c>
      <c r="B63" s="95" t="s">
        <v>63</v>
      </c>
      <c r="C63" s="96">
        <v>43</v>
      </c>
      <c r="D63" s="25" t="s">
        <v>77</v>
      </c>
      <c r="E63" s="306"/>
      <c r="F63" s="307"/>
      <c r="G63" s="308"/>
      <c r="H63" s="65">
        <v>9</v>
      </c>
      <c r="I63" s="66" t="str">
        <f>IF(H63=J63,"△",IF(H63&gt;J63,"◎","●"))</f>
        <v>◎</v>
      </c>
      <c r="J63" s="67">
        <v>0</v>
      </c>
      <c r="K63" s="65">
        <v>7</v>
      </c>
      <c r="L63" s="66" t="str">
        <f>IF(K63=M63,"△",IF(K63&gt;M63,"◎","●"))</f>
        <v>◎</v>
      </c>
      <c r="M63" s="67">
        <v>1</v>
      </c>
      <c r="N63" s="65">
        <v>5</v>
      </c>
      <c r="O63" s="66" t="str">
        <f>IF(N63=P63,"△",IF(N63&gt;P63,"◎","●"))</f>
        <v>◎</v>
      </c>
      <c r="P63" s="67">
        <v>1</v>
      </c>
      <c r="Q63" s="68">
        <v>3</v>
      </c>
      <c r="R63" s="68">
        <v>0</v>
      </c>
      <c r="S63" s="68">
        <v>0</v>
      </c>
      <c r="T63" s="68">
        <f>Q63*3+R63</f>
        <v>9</v>
      </c>
      <c r="U63" s="68">
        <f>H63+K63+N63</f>
        <v>21</v>
      </c>
      <c r="V63" s="68">
        <f>J63+M63+P63</f>
        <v>2</v>
      </c>
      <c r="W63" s="69">
        <f>U63-V63</f>
        <v>19</v>
      </c>
      <c r="X63" s="70">
        <v>1</v>
      </c>
    </row>
    <row r="64" spans="2:24" ht="22.5" customHeight="1">
      <c r="B64" s="97" t="s">
        <v>63</v>
      </c>
      <c r="C64" s="98">
        <f>C63+1</f>
        <v>44</v>
      </c>
      <c r="D64" s="33" t="s">
        <v>117</v>
      </c>
      <c r="E64" s="34">
        <f>J63</f>
        <v>0</v>
      </c>
      <c r="F64" s="27" t="str">
        <f>IF(E64=G64,"△",IF(E64&gt;G64,"◎","●"))</f>
        <v>●</v>
      </c>
      <c r="G64" s="28">
        <f>H63</f>
        <v>9</v>
      </c>
      <c r="H64" s="309"/>
      <c r="I64" s="310"/>
      <c r="J64" s="311"/>
      <c r="K64" s="26">
        <v>0</v>
      </c>
      <c r="L64" s="27" t="str">
        <f>IF(K64=M64,"△",IF(K64&gt;M64,"◎","●"))</f>
        <v>●</v>
      </c>
      <c r="M64" s="28">
        <v>2</v>
      </c>
      <c r="N64" s="26">
        <v>2</v>
      </c>
      <c r="O64" s="27" t="str">
        <f>IF(N64=P64,"△",IF(N64&gt;P64,"◎","●"))</f>
        <v>◎</v>
      </c>
      <c r="P64" s="28">
        <v>0</v>
      </c>
      <c r="Q64" s="29">
        <v>1</v>
      </c>
      <c r="R64" s="29">
        <v>0</v>
      </c>
      <c r="S64" s="29">
        <v>2</v>
      </c>
      <c r="T64" s="29">
        <f>Q64*3+R64</f>
        <v>3</v>
      </c>
      <c r="U64" s="29">
        <f>E64+K64+N64</f>
        <v>2</v>
      </c>
      <c r="V64" s="29">
        <f>G64+M64+P64</f>
        <v>11</v>
      </c>
      <c r="W64" s="30">
        <f>U64-V64</f>
        <v>-9</v>
      </c>
      <c r="X64" s="31">
        <v>3</v>
      </c>
    </row>
    <row r="65" spans="2:24" ht="22.5" customHeight="1">
      <c r="B65" s="97" t="s">
        <v>63</v>
      </c>
      <c r="C65" s="98">
        <f>C64+1</f>
        <v>45</v>
      </c>
      <c r="D65" s="33" t="s">
        <v>58</v>
      </c>
      <c r="E65" s="34">
        <f>M63</f>
        <v>1</v>
      </c>
      <c r="F65" s="27" t="str">
        <f>IF(E65=G65,"△",IF(E65&gt;G65,"◎","●"))</f>
        <v>●</v>
      </c>
      <c r="G65" s="28">
        <f>K63</f>
        <v>7</v>
      </c>
      <c r="H65" s="26">
        <f>M64</f>
        <v>2</v>
      </c>
      <c r="I65" s="27" t="str">
        <f>IF(H65=J65,"△",IF(H65&gt;J65,"◎","●"))</f>
        <v>◎</v>
      </c>
      <c r="J65" s="28">
        <f>K64</f>
        <v>0</v>
      </c>
      <c r="K65" s="309"/>
      <c r="L65" s="310"/>
      <c r="M65" s="311"/>
      <c r="N65" s="26">
        <v>3</v>
      </c>
      <c r="O65" s="27" t="str">
        <f>IF(N65=P65,"△",IF(N65&gt;P65,"◎","●"))</f>
        <v>◎</v>
      </c>
      <c r="P65" s="28">
        <v>0</v>
      </c>
      <c r="Q65" s="29">
        <v>2</v>
      </c>
      <c r="R65" s="29">
        <v>0</v>
      </c>
      <c r="S65" s="29">
        <v>0</v>
      </c>
      <c r="T65" s="29">
        <f>Q65*3+R65</f>
        <v>6</v>
      </c>
      <c r="U65" s="29">
        <f>E65+H65+N65</f>
        <v>6</v>
      </c>
      <c r="V65" s="29">
        <f>G65+J65+P65</f>
        <v>7</v>
      </c>
      <c r="W65" s="30">
        <f>U65-V65</f>
        <v>-1</v>
      </c>
      <c r="X65" s="31">
        <v>2</v>
      </c>
    </row>
    <row r="66" spans="2:24" ht="21.75" customHeight="1" thickBot="1">
      <c r="B66" s="99" t="s">
        <v>63</v>
      </c>
      <c r="C66" s="100">
        <f>C65+1</f>
        <v>46</v>
      </c>
      <c r="D66" s="35" t="s">
        <v>192</v>
      </c>
      <c r="E66" s="36">
        <f>P63</f>
        <v>1</v>
      </c>
      <c r="F66" s="37" t="str">
        <f>IF(E66=G66,"△",IF(E66&gt;G66,"◎","●"))</f>
        <v>●</v>
      </c>
      <c r="G66" s="38">
        <f>N63</f>
        <v>5</v>
      </c>
      <c r="H66" s="39">
        <f>P64</f>
        <v>0</v>
      </c>
      <c r="I66" s="37" t="str">
        <f>IF(H66=J66,"△",IF(H66&gt;J66,"◎","●"))</f>
        <v>●</v>
      </c>
      <c r="J66" s="38">
        <f>N64</f>
        <v>2</v>
      </c>
      <c r="K66" s="39">
        <f>P65</f>
        <v>0</v>
      </c>
      <c r="L66" s="37" t="str">
        <f>IF(K66=M66,"△",IF(K66&gt;M66,"◎","●"))</f>
        <v>●</v>
      </c>
      <c r="M66" s="38">
        <f>N65</f>
        <v>3</v>
      </c>
      <c r="N66" s="296"/>
      <c r="O66" s="297"/>
      <c r="P66" s="302"/>
      <c r="Q66" s="40">
        <v>0</v>
      </c>
      <c r="R66" s="40">
        <v>0</v>
      </c>
      <c r="S66" s="40">
        <v>3</v>
      </c>
      <c r="T66" s="40">
        <f>Q66*3+R66</f>
        <v>0</v>
      </c>
      <c r="U66" s="40">
        <f>E66+H66+K66</f>
        <v>1</v>
      </c>
      <c r="V66" s="40">
        <f>G66+J66+M66</f>
        <v>10</v>
      </c>
      <c r="W66" s="41">
        <f>U66-V66</f>
        <v>-9</v>
      </c>
      <c r="X66" s="42">
        <v>4</v>
      </c>
    </row>
    <row r="67" spans="5:18" ht="14.25">
      <c r="E67" s="49"/>
      <c r="F67" s="50"/>
      <c r="G67" s="50"/>
      <c r="H67" s="49"/>
      <c r="I67" s="49"/>
      <c r="J67" s="50"/>
      <c r="K67" s="50"/>
      <c r="L67" s="49"/>
      <c r="M67" s="49"/>
      <c r="N67" s="50"/>
      <c r="O67" s="50"/>
      <c r="P67" s="49"/>
      <c r="Q67" s="49"/>
      <c r="R67" s="49"/>
    </row>
    <row r="68" spans="5:18" ht="14.25">
      <c r="E68" s="49"/>
      <c r="F68" s="50"/>
      <c r="G68" s="50"/>
      <c r="H68" s="49"/>
      <c r="I68" s="49"/>
      <c r="J68" s="50"/>
      <c r="K68" s="50"/>
      <c r="L68" s="49"/>
      <c r="M68" s="49"/>
      <c r="N68" s="50"/>
      <c r="O68" s="50"/>
      <c r="P68" s="49"/>
      <c r="Q68" s="49"/>
      <c r="R68" s="49"/>
    </row>
    <row r="69" spans="5:18" ht="14.25">
      <c r="E69" s="49"/>
      <c r="F69" s="50"/>
      <c r="G69" s="50"/>
      <c r="H69" s="49"/>
      <c r="I69" s="49"/>
      <c r="J69" s="50"/>
      <c r="K69" s="50"/>
      <c r="L69" s="49"/>
      <c r="M69" s="49"/>
      <c r="N69" s="50"/>
      <c r="O69" s="50"/>
      <c r="P69" s="49"/>
      <c r="Q69" s="49"/>
      <c r="R69" s="49"/>
    </row>
    <row r="70" spans="5:18" ht="14.25">
      <c r="E70" s="49"/>
      <c r="F70" s="50"/>
      <c r="G70" s="50"/>
      <c r="H70" s="49"/>
      <c r="I70" s="49"/>
      <c r="J70" s="50"/>
      <c r="K70" s="50"/>
      <c r="L70" s="49"/>
      <c r="M70" s="49"/>
      <c r="N70" s="50"/>
      <c r="O70" s="50"/>
      <c r="P70" s="49"/>
      <c r="Q70" s="49"/>
      <c r="R70" s="49"/>
    </row>
    <row r="71" spans="5:18" ht="14.25">
      <c r="E71" s="49"/>
      <c r="F71" s="50"/>
      <c r="G71" s="50"/>
      <c r="H71" s="49"/>
      <c r="I71" s="49"/>
      <c r="J71" s="50"/>
      <c r="K71" s="50"/>
      <c r="L71" s="49"/>
      <c r="M71" s="49"/>
      <c r="N71" s="50"/>
      <c r="O71" s="50"/>
      <c r="P71" s="49"/>
      <c r="Q71" s="49"/>
      <c r="R71" s="49"/>
    </row>
    <row r="72" spans="5:18" ht="14.25">
      <c r="E72" s="49"/>
      <c r="F72" s="50"/>
      <c r="G72" s="50"/>
      <c r="H72" s="49"/>
      <c r="I72" s="49"/>
      <c r="J72" s="50"/>
      <c r="K72" s="50"/>
      <c r="L72" s="49"/>
      <c r="M72" s="49"/>
      <c r="N72" s="50"/>
      <c r="O72" s="50"/>
      <c r="P72" s="49"/>
      <c r="Q72" s="49"/>
      <c r="R72" s="49"/>
    </row>
  </sheetData>
  <sheetProtection/>
  <mergeCells count="103">
    <mergeCell ref="E63:G63"/>
    <mergeCell ref="H64:J64"/>
    <mergeCell ref="N55:P55"/>
    <mergeCell ref="E56:G56"/>
    <mergeCell ref="H57:J57"/>
    <mergeCell ref="K58:M58"/>
    <mergeCell ref="N52:P52"/>
    <mergeCell ref="N48:P48"/>
    <mergeCell ref="K65:M65"/>
    <mergeCell ref="N66:P66"/>
    <mergeCell ref="N59:P59"/>
    <mergeCell ref="B62:D62"/>
    <mergeCell ref="E62:G62"/>
    <mergeCell ref="H62:J62"/>
    <mergeCell ref="K62:M62"/>
    <mergeCell ref="N62:P62"/>
    <mergeCell ref="B55:D55"/>
    <mergeCell ref="E55:G55"/>
    <mergeCell ref="H55:J55"/>
    <mergeCell ref="K55:M55"/>
    <mergeCell ref="B48:D48"/>
    <mergeCell ref="E48:G48"/>
    <mergeCell ref="H48:J48"/>
    <mergeCell ref="E49:G49"/>
    <mergeCell ref="H50:J50"/>
    <mergeCell ref="K51:M51"/>
    <mergeCell ref="B35:D35"/>
    <mergeCell ref="K48:M48"/>
    <mergeCell ref="E42:G42"/>
    <mergeCell ref="H43:J43"/>
    <mergeCell ref="K44:M44"/>
    <mergeCell ref="N39:P39"/>
    <mergeCell ref="N45:P45"/>
    <mergeCell ref="K32:M32"/>
    <mergeCell ref="B41:D41"/>
    <mergeCell ref="E41:G41"/>
    <mergeCell ref="H41:J41"/>
    <mergeCell ref="K41:M41"/>
    <mergeCell ref="N41:P41"/>
    <mergeCell ref="N35:P35"/>
    <mergeCell ref="E36:G36"/>
    <mergeCell ref="H37:J37"/>
    <mergeCell ref="K38:M38"/>
    <mergeCell ref="B29:D29"/>
    <mergeCell ref="E29:G29"/>
    <mergeCell ref="H29:J29"/>
    <mergeCell ref="K29:M29"/>
    <mergeCell ref="N29:P29"/>
    <mergeCell ref="E35:G35"/>
    <mergeCell ref="H35:J35"/>
    <mergeCell ref="K35:M35"/>
    <mergeCell ref="E30:G30"/>
    <mergeCell ref="H31:J31"/>
    <mergeCell ref="E23:G23"/>
    <mergeCell ref="H24:J24"/>
    <mergeCell ref="K25:M25"/>
    <mergeCell ref="B22:D22"/>
    <mergeCell ref="E22:G22"/>
    <mergeCell ref="H22:J22"/>
    <mergeCell ref="K22:M22"/>
    <mergeCell ref="H18:J18"/>
    <mergeCell ref="K19:M19"/>
    <mergeCell ref="N20:P20"/>
    <mergeCell ref="N13:P13"/>
    <mergeCell ref="B16:D16"/>
    <mergeCell ref="E16:G16"/>
    <mergeCell ref="H16:J16"/>
    <mergeCell ref="K16:M16"/>
    <mergeCell ref="N16:P16"/>
    <mergeCell ref="K12:M12"/>
    <mergeCell ref="B9:D9"/>
    <mergeCell ref="E9:G9"/>
    <mergeCell ref="H9:J9"/>
    <mergeCell ref="K9:M9"/>
    <mergeCell ref="E17:G17"/>
    <mergeCell ref="E3:G3"/>
    <mergeCell ref="H3:J3"/>
    <mergeCell ref="K3:M3"/>
    <mergeCell ref="N9:P9"/>
    <mergeCell ref="E10:G10"/>
    <mergeCell ref="H11:J11"/>
    <mergeCell ref="Q55:S55"/>
    <mergeCell ref="Q60:S60"/>
    <mergeCell ref="C1:X1"/>
    <mergeCell ref="E4:G4"/>
    <mergeCell ref="H5:J5"/>
    <mergeCell ref="K6:M6"/>
    <mergeCell ref="N7:P7"/>
    <mergeCell ref="B2:D2"/>
    <mergeCell ref="E2:X2"/>
    <mergeCell ref="B3:D3"/>
    <mergeCell ref="Q9:S9"/>
    <mergeCell ref="Q14:S14"/>
    <mergeCell ref="N3:P3"/>
    <mergeCell ref="N22:P22"/>
    <mergeCell ref="N33:P33"/>
    <mergeCell ref="N26:P26"/>
    <mergeCell ref="Q48:S48"/>
    <mergeCell ref="Q53:S53"/>
    <mergeCell ref="Q22:S22"/>
    <mergeCell ref="Q27:S27"/>
    <mergeCell ref="Q41:S41"/>
    <mergeCell ref="Q46:S46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6" r:id="rId1"/>
  <headerFooter alignWithMargins="0">
    <oddHeader>&amp;L&amp;F/&amp;A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1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H52" sqref="H52:K55"/>
    </sheetView>
  </sheetViews>
  <sheetFormatPr defaultColWidth="8.875" defaultRowHeight="14.25"/>
  <cols>
    <col min="1" max="1" width="8.875" style="137" customWidth="1"/>
    <col min="2" max="3" width="3.625" style="138" customWidth="1"/>
    <col min="4" max="4" width="18.625" style="137" customWidth="1"/>
    <col min="5" max="5" width="5.125" style="137" customWidth="1"/>
    <col min="6" max="7" width="5.125" style="138" customWidth="1"/>
    <col min="8" max="8" width="18.625" style="137" customWidth="1"/>
    <col min="9" max="9" width="3.625" style="137" customWidth="1"/>
    <col min="10" max="10" width="7.375" style="138" customWidth="1"/>
    <col min="11" max="11" width="3.625" style="138" customWidth="1"/>
    <col min="12" max="12" width="18.625" style="137" customWidth="1"/>
    <col min="13" max="13" width="5.00390625" style="137" customWidth="1"/>
    <col min="14" max="15" width="5.00390625" style="138" customWidth="1"/>
    <col min="16" max="16" width="18.625" style="137" customWidth="1"/>
    <col min="17" max="18" width="3.875" style="137" customWidth="1"/>
    <col min="19" max="16384" width="8.875" style="137" customWidth="1"/>
  </cols>
  <sheetData>
    <row r="2" spans="2:18" ht="27" customHeight="1" thickBot="1">
      <c r="B2" s="343" t="s">
        <v>159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8:12" ht="15" thickBot="1" thickTop="1">
      <c r="H3" s="344" t="s">
        <v>237</v>
      </c>
      <c r="I3" s="345"/>
      <c r="J3" s="345"/>
      <c r="K3" s="345"/>
      <c r="L3" s="346"/>
    </row>
    <row r="4" spans="2:18" ht="15" thickBot="1">
      <c r="B4" s="327" t="s">
        <v>158</v>
      </c>
      <c r="C4" s="328"/>
      <c r="D4" s="333" t="str">
        <f>'組分け'!D4</f>
        <v>ＦＣ　ＢＯＮＯＳ</v>
      </c>
      <c r="E4" s="220"/>
      <c r="F4" s="222"/>
      <c r="H4" s="347"/>
      <c r="I4" s="348"/>
      <c r="J4" s="348"/>
      <c r="K4" s="348"/>
      <c r="L4" s="349"/>
      <c r="N4" s="231"/>
      <c r="O4" s="161"/>
      <c r="P4" s="335" t="str">
        <f>'組分け'!D38</f>
        <v>暁星アストラA</v>
      </c>
      <c r="Q4" s="339" t="s">
        <v>157</v>
      </c>
      <c r="R4" s="340"/>
    </row>
    <row r="5" spans="2:18" ht="15.75" thickBot="1" thickTop="1">
      <c r="B5" s="329"/>
      <c r="C5" s="330"/>
      <c r="D5" s="334"/>
      <c r="G5" s="224"/>
      <c r="M5" s="233"/>
      <c r="N5" s="161"/>
      <c r="O5" s="232"/>
      <c r="P5" s="336"/>
      <c r="Q5" s="341"/>
      <c r="R5" s="342"/>
    </row>
    <row r="6" spans="2:18" ht="14.25">
      <c r="B6" s="161"/>
      <c r="C6" s="161"/>
      <c r="D6" s="165"/>
      <c r="G6" s="224"/>
      <c r="M6" s="233"/>
      <c r="N6" s="161"/>
      <c r="P6" s="166"/>
      <c r="Q6" s="156"/>
      <c r="R6" s="156"/>
    </row>
    <row r="7" spans="2:18" ht="15" thickBot="1">
      <c r="B7" s="161"/>
      <c r="C7" s="161"/>
      <c r="D7" s="151"/>
      <c r="E7" s="151"/>
      <c r="F7" s="324" t="s">
        <v>156</v>
      </c>
      <c r="G7" s="265">
        <v>2</v>
      </c>
      <c r="M7" s="246">
        <v>5</v>
      </c>
      <c r="N7" s="324" t="s">
        <v>155</v>
      </c>
      <c r="O7" s="151"/>
      <c r="P7" s="151"/>
      <c r="Q7" s="156"/>
      <c r="R7" s="139"/>
    </row>
    <row r="8" spans="2:18" ht="15" thickTop="1">
      <c r="B8" s="327"/>
      <c r="C8" s="328"/>
      <c r="D8" s="333"/>
      <c r="E8" s="149"/>
      <c r="F8" s="325"/>
      <c r="G8" s="266">
        <v>1</v>
      </c>
      <c r="L8" s="237"/>
      <c r="M8" s="247">
        <v>1</v>
      </c>
      <c r="N8" s="326"/>
      <c r="O8" s="163"/>
      <c r="P8" s="335"/>
      <c r="Q8" s="339"/>
      <c r="R8" s="340"/>
    </row>
    <row r="9" spans="2:18" ht="15" thickBot="1">
      <c r="B9" s="329"/>
      <c r="C9" s="330"/>
      <c r="D9" s="334"/>
      <c r="E9" s="169"/>
      <c r="F9" s="155"/>
      <c r="G9" s="174"/>
      <c r="L9" s="237"/>
      <c r="M9" s="153"/>
      <c r="N9" s="175"/>
      <c r="P9" s="336"/>
      <c r="Q9" s="341"/>
      <c r="R9" s="342"/>
    </row>
    <row r="10" spans="2:18" ht="15" thickBot="1">
      <c r="B10" s="161"/>
      <c r="C10" s="161"/>
      <c r="D10" s="151"/>
      <c r="E10" s="325" t="s">
        <v>154</v>
      </c>
      <c r="F10" s="175"/>
      <c r="G10" s="174"/>
      <c r="L10" s="237"/>
      <c r="M10" s="153"/>
      <c r="N10" s="236"/>
      <c r="O10" s="326" t="s">
        <v>153</v>
      </c>
      <c r="P10" s="151"/>
      <c r="Q10" s="156"/>
      <c r="R10" s="139"/>
    </row>
    <row r="11" spans="4:17" ht="15.75" thickBot="1" thickTop="1">
      <c r="D11" s="151"/>
      <c r="E11" s="324"/>
      <c r="F11" s="261"/>
      <c r="G11" s="159"/>
      <c r="H11" s="176"/>
      <c r="L11" s="233"/>
      <c r="M11" s="158"/>
      <c r="N11" s="235"/>
      <c r="O11" s="324"/>
      <c r="P11" s="151"/>
      <c r="Q11" s="150"/>
    </row>
    <row r="12" spans="2:18" ht="15" thickBot="1">
      <c r="B12" s="327" t="s">
        <v>152</v>
      </c>
      <c r="C12" s="328"/>
      <c r="D12" s="333" t="str">
        <f>'組分け'!D36</f>
        <v>ヴィトーリア目黒</v>
      </c>
      <c r="E12" s="220"/>
      <c r="F12" s="227"/>
      <c r="G12" s="159"/>
      <c r="H12" s="162"/>
      <c r="L12" s="237"/>
      <c r="M12" s="158"/>
      <c r="N12" s="223"/>
      <c r="O12" s="234"/>
      <c r="P12" s="335" t="str">
        <f>'組分け'!D5</f>
        <v>上目黒FC</v>
      </c>
      <c r="Q12" s="339" t="s">
        <v>151</v>
      </c>
      <c r="R12" s="340"/>
    </row>
    <row r="13" spans="2:18" ht="15.75" thickBot="1" thickTop="1">
      <c r="B13" s="329"/>
      <c r="C13" s="330"/>
      <c r="D13" s="334"/>
      <c r="F13" s="173"/>
      <c r="H13" s="162"/>
      <c r="L13" s="237"/>
      <c r="M13" s="139"/>
      <c r="N13" s="141"/>
      <c r="P13" s="336"/>
      <c r="Q13" s="341"/>
      <c r="R13" s="342"/>
    </row>
    <row r="14" spans="2:18" ht="16.5" customHeight="1" thickBot="1">
      <c r="B14" s="161"/>
      <c r="C14" s="161"/>
      <c r="D14" s="331" t="s">
        <v>150</v>
      </c>
      <c r="E14" s="331"/>
      <c r="F14" s="331"/>
      <c r="G14" s="331"/>
      <c r="H14" s="270">
        <v>0</v>
      </c>
      <c r="I14" s="141"/>
      <c r="L14" s="246">
        <v>5</v>
      </c>
      <c r="M14" s="354" t="s">
        <v>149</v>
      </c>
      <c r="N14" s="354"/>
      <c r="O14" s="354"/>
      <c r="P14" s="354"/>
      <c r="Q14" s="156"/>
      <c r="R14" s="139"/>
    </row>
    <row r="15" spans="4:17" ht="18.75" thickBot="1" thickTop="1">
      <c r="D15" s="331"/>
      <c r="E15" s="331"/>
      <c r="F15" s="331"/>
      <c r="G15" s="331"/>
      <c r="H15" s="271">
        <v>3</v>
      </c>
      <c r="I15" s="172"/>
      <c r="K15" s="171"/>
      <c r="L15" s="248">
        <v>2</v>
      </c>
      <c r="M15" s="355"/>
      <c r="N15" s="354"/>
      <c r="O15" s="354"/>
      <c r="P15" s="354"/>
      <c r="Q15" s="150"/>
    </row>
    <row r="16" spans="2:18" ht="15" thickBot="1">
      <c r="B16" s="327" t="s">
        <v>148</v>
      </c>
      <c r="C16" s="328"/>
      <c r="D16" s="333" t="str">
        <f>'組分け'!D43</f>
        <v>FCとんぼA</v>
      </c>
      <c r="E16" s="262"/>
      <c r="F16" s="170"/>
      <c r="G16" s="141"/>
      <c r="H16" s="225"/>
      <c r="I16" s="162"/>
      <c r="K16" s="160"/>
      <c r="L16" s="184"/>
      <c r="M16" s="139"/>
      <c r="N16" s="159"/>
      <c r="O16" s="161"/>
      <c r="P16" s="335" t="str">
        <f>'組分け'!D46</f>
        <v>FC　BONOS　B</v>
      </c>
      <c r="Q16" s="339" t="s">
        <v>147</v>
      </c>
      <c r="R16" s="340"/>
    </row>
    <row r="17" spans="2:18" ht="15.75" thickBot="1" thickTop="1">
      <c r="B17" s="329"/>
      <c r="C17" s="330"/>
      <c r="D17" s="334"/>
      <c r="E17" s="263"/>
      <c r="F17" s="227"/>
      <c r="G17" s="168"/>
      <c r="H17" s="225"/>
      <c r="I17" s="359" t="s">
        <v>146</v>
      </c>
      <c r="J17" s="360"/>
      <c r="K17" s="361"/>
      <c r="L17" s="184"/>
      <c r="M17" s="167"/>
      <c r="N17" s="223"/>
      <c r="O17" s="232"/>
      <c r="P17" s="336"/>
      <c r="Q17" s="341"/>
      <c r="R17" s="342"/>
    </row>
    <row r="18" spans="2:18" ht="15" thickBot="1">
      <c r="B18" s="161"/>
      <c r="C18" s="161"/>
      <c r="D18" s="165"/>
      <c r="E18" s="324" t="s">
        <v>145</v>
      </c>
      <c r="F18" s="267">
        <v>7</v>
      </c>
      <c r="G18" s="168"/>
      <c r="H18" s="225"/>
      <c r="I18" s="359"/>
      <c r="J18" s="360"/>
      <c r="K18" s="361"/>
      <c r="L18" s="184"/>
      <c r="M18" s="167"/>
      <c r="N18" s="249">
        <v>1</v>
      </c>
      <c r="O18" s="324" t="s">
        <v>144</v>
      </c>
      <c r="P18" s="166"/>
      <c r="Q18" s="156"/>
      <c r="R18" s="156"/>
    </row>
    <row r="19" spans="2:15" ht="15.75" thickBot="1" thickTop="1">
      <c r="B19" s="161"/>
      <c r="C19" s="161"/>
      <c r="D19" s="165"/>
      <c r="E19" s="325"/>
      <c r="F19" s="255">
        <v>1</v>
      </c>
      <c r="G19" s="264"/>
      <c r="H19" s="225"/>
      <c r="I19" s="359"/>
      <c r="J19" s="360"/>
      <c r="K19" s="361"/>
      <c r="L19" s="184"/>
      <c r="M19" s="239"/>
      <c r="N19" s="250">
        <v>0</v>
      </c>
      <c r="O19" s="326"/>
    </row>
    <row r="20" spans="2:18" ht="15" thickBot="1">
      <c r="B20" s="327" t="s">
        <v>143</v>
      </c>
      <c r="C20" s="328"/>
      <c r="D20" s="333" t="str">
        <f>'組分け'!D50</f>
        <v>自由が丘SC</v>
      </c>
      <c r="E20" s="164"/>
      <c r="G20" s="264"/>
      <c r="H20" s="225"/>
      <c r="I20" s="359"/>
      <c r="J20" s="360"/>
      <c r="K20" s="361"/>
      <c r="L20" s="184"/>
      <c r="M20" s="239"/>
      <c r="N20" s="160"/>
      <c r="O20" s="161"/>
      <c r="P20" s="337" t="str">
        <f>'組分け'!D26</f>
        <v>渋谷東部B</v>
      </c>
      <c r="Q20" s="328" t="s">
        <v>142</v>
      </c>
      <c r="R20" s="357"/>
    </row>
    <row r="21" spans="2:18" ht="15" thickBot="1" thickTop="1">
      <c r="B21" s="329"/>
      <c r="C21" s="330"/>
      <c r="D21" s="334"/>
      <c r="F21" s="324" t="s">
        <v>141</v>
      </c>
      <c r="G21" s="269">
        <v>1</v>
      </c>
      <c r="H21" s="225"/>
      <c r="I21" s="359"/>
      <c r="J21" s="360"/>
      <c r="K21" s="361"/>
      <c r="L21" s="184"/>
      <c r="M21" s="251">
        <v>2</v>
      </c>
      <c r="N21" s="324" t="s">
        <v>140</v>
      </c>
      <c r="O21" s="232"/>
      <c r="P21" s="338"/>
      <c r="Q21" s="330"/>
      <c r="R21" s="358"/>
    </row>
    <row r="22" spans="2:18" ht="15" thickTop="1">
      <c r="B22" s="161"/>
      <c r="C22" s="161"/>
      <c r="D22" s="151"/>
      <c r="E22" s="151"/>
      <c r="F22" s="325"/>
      <c r="G22" s="268">
        <v>0</v>
      </c>
      <c r="H22" s="159"/>
      <c r="I22" s="362"/>
      <c r="J22" s="360"/>
      <c r="K22" s="361"/>
      <c r="L22" s="167"/>
      <c r="M22" s="252">
        <v>0</v>
      </c>
      <c r="N22" s="326"/>
      <c r="O22" s="151"/>
      <c r="P22" s="151"/>
      <c r="Q22" s="156"/>
      <c r="R22" s="139"/>
    </row>
    <row r="23" spans="4:17" ht="15" thickBot="1">
      <c r="D23" s="151"/>
      <c r="E23" s="151"/>
      <c r="F23" s="155"/>
      <c r="G23" s="154"/>
      <c r="I23" s="362"/>
      <c r="J23" s="360"/>
      <c r="K23" s="361"/>
      <c r="L23" s="139"/>
      <c r="M23" s="153"/>
      <c r="N23" s="152"/>
      <c r="O23" s="151"/>
      <c r="P23" s="151"/>
      <c r="Q23" s="150"/>
    </row>
    <row r="24" spans="2:18" ht="15" thickBot="1">
      <c r="B24" s="327" t="s">
        <v>139</v>
      </c>
      <c r="C24" s="328"/>
      <c r="D24" s="333" t="str">
        <f>'組分け'!D17</f>
        <v>東根JFC</v>
      </c>
      <c r="E24" s="220"/>
      <c r="F24" s="230"/>
      <c r="G24" s="148"/>
      <c r="I24" s="162"/>
      <c r="K24" s="160"/>
      <c r="L24" s="139"/>
      <c r="M24" s="147"/>
      <c r="N24" s="240"/>
      <c r="O24" s="241"/>
      <c r="P24" s="335" t="str">
        <f>'組分け'!D49</f>
        <v>ラスカル千駄木A</v>
      </c>
      <c r="Q24" s="328" t="s">
        <v>138</v>
      </c>
      <c r="R24" s="357"/>
    </row>
    <row r="25" spans="2:18" ht="15.75" thickBot="1" thickTop="1">
      <c r="B25" s="329"/>
      <c r="C25" s="330"/>
      <c r="D25" s="334"/>
      <c r="F25" s="144"/>
      <c r="G25" s="141"/>
      <c r="I25" s="162"/>
      <c r="J25" s="183"/>
      <c r="K25" s="160"/>
      <c r="L25" s="139"/>
      <c r="N25" s="141"/>
      <c r="P25" s="336"/>
      <c r="Q25" s="330"/>
      <c r="R25" s="358"/>
    </row>
    <row r="26" spans="2:18" ht="17.25">
      <c r="B26" s="161"/>
      <c r="C26" s="161"/>
      <c r="D26" s="166"/>
      <c r="H26" s="351"/>
      <c r="I26" s="182"/>
      <c r="J26" s="352" t="s">
        <v>207</v>
      </c>
      <c r="K26" s="181"/>
      <c r="L26" s="350"/>
      <c r="P26" s="166"/>
      <c r="Q26" s="156"/>
      <c r="R26" s="139"/>
    </row>
    <row r="27" spans="4:17" ht="14.25" thickBot="1">
      <c r="D27" s="178"/>
      <c r="H27" s="324"/>
      <c r="I27" s="180"/>
      <c r="J27" s="353"/>
      <c r="K27" s="179"/>
      <c r="L27" s="326"/>
      <c r="P27" s="178"/>
      <c r="Q27" s="150"/>
    </row>
    <row r="28" spans="2:18" ht="15" thickBot="1">
      <c r="B28" s="327" t="s">
        <v>137</v>
      </c>
      <c r="C28" s="328"/>
      <c r="D28" s="333" t="str">
        <f>'組分け'!D25</f>
        <v>ソレイユFCJr</v>
      </c>
      <c r="E28" s="220"/>
      <c r="F28" s="222"/>
      <c r="I28" s="162"/>
      <c r="J28" s="177"/>
      <c r="K28" s="160"/>
      <c r="L28" s="139"/>
      <c r="N28" s="231"/>
      <c r="O28" s="241"/>
      <c r="P28" s="335" t="str">
        <f>'組分け'!D58</f>
        <v>FCトリプレッタA</v>
      </c>
      <c r="Q28" s="328" t="s">
        <v>136</v>
      </c>
      <c r="R28" s="357"/>
    </row>
    <row r="29" spans="2:18" ht="15.75" thickBot="1" thickTop="1">
      <c r="B29" s="329"/>
      <c r="C29" s="330"/>
      <c r="D29" s="334"/>
      <c r="G29" s="224"/>
      <c r="I29" s="162"/>
      <c r="K29" s="160"/>
      <c r="L29" s="139"/>
      <c r="M29" s="233"/>
      <c r="N29" s="161"/>
      <c r="P29" s="336"/>
      <c r="Q29" s="330"/>
      <c r="R29" s="358"/>
    </row>
    <row r="30" spans="2:18" ht="14.25">
      <c r="B30" s="161"/>
      <c r="C30" s="161"/>
      <c r="D30" s="165"/>
      <c r="G30" s="224"/>
      <c r="I30" s="162"/>
      <c r="K30" s="160"/>
      <c r="L30" s="139"/>
      <c r="M30" s="233"/>
      <c r="N30" s="161"/>
      <c r="P30" s="166"/>
      <c r="Q30" s="156"/>
      <c r="R30" s="156"/>
    </row>
    <row r="31" spans="2:18" ht="14.25" thickBot="1">
      <c r="B31" s="161"/>
      <c r="C31" s="161"/>
      <c r="D31" s="151"/>
      <c r="E31" s="151"/>
      <c r="F31" s="324" t="s">
        <v>135</v>
      </c>
      <c r="G31" s="256">
        <v>3</v>
      </c>
      <c r="I31" s="162"/>
      <c r="K31" s="160"/>
      <c r="L31" s="139"/>
      <c r="M31" s="246">
        <v>11</v>
      </c>
      <c r="N31" s="324" t="s">
        <v>134</v>
      </c>
      <c r="O31" s="151"/>
      <c r="P31" s="151"/>
      <c r="Q31" s="156"/>
      <c r="R31" s="139"/>
    </row>
    <row r="32" spans="2:18" ht="15" thickBot="1" thickTop="1">
      <c r="B32" s="327" t="s">
        <v>133</v>
      </c>
      <c r="C32" s="328"/>
      <c r="D32" s="333" t="str">
        <f>'組分け'!D59</f>
        <v>猿楽FC</v>
      </c>
      <c r="E32" s="220"/>
      <c r="F32" s="325"/>
      <c r="G32" s="257">
        <v>0</v>
      </c>
      <c r="H32" s="225"/>
      <c r="I32" s="162"/>
      <c r="K32" s="160"/>
      <c r="L32" s="242"/>
      <c r="M32" s="247">
        <v>0</v>
      </c>
      <c r="N32" s="326"/>
      <c r="O32" s="161"/>
      <c r="P32" s="335" t="str">
        <f>'組分け'!D13</f>
        <v>烏森SC</v>
      </c>
      <c r="Q32" s="339" t="s">
        <v>132</v>
      </c>
      <c r="R32" s="340"/>
    </row>
    <row r="33" spans="2:18" ht="15.75" thickBot="1" thickTop="1">
      <c r="B33" s="329"/>
      <c r="C33" s="330"/>
      <c r="D33" s="334"/>
      <c r="E33" s="139"/>
      <c r="F33" s="221"/>
      <c r="G33" s="154"/>
      <c r="H33" s="225"/>
      <c r="I33" s="162"/>
      <c r="K33" s="160"/>
      <c r="L33" s="242"/>
      <c r="M33" s="153"/>
      <c r="N33" s="244"/>
      <c r="O33" s="232"/>
      <c r="P33" s="336"/>
      <c r="Q33" s="341"/>
      <c r="R33" s="342"/>
    </row>
    <row r="34" spans="2:18" ht="15" thickBot="1">
      <c r="B34" s="161"/>
      <c r="C34" s="161"/>
      <c r="D34" s="151"/>
      <c r="E34" s="324" t="s">
        <v>131</v>
      </c>
      <c r="F34" s="254">
        <v>2</v>
      </c>
      <c r="G34" s="154"/>
      <c r="H34" s="225"/>
      <c r="I34" s="356"/>
      <c r="K34" s="160"/>
      <c r="L34" s="242"/>
      <c r="M34" s="153"/>
      <c r="N34" s="244">
        <v>3</v>
      </c>
      <c r="O34" s="324" t="s">
        <v>130</v>
      </c>
      <c r="P34" s="151"/>
      <c r="Q34" s="156"/>
      <c r="R34" s="139"/>
    </row>
    <row r="35" spans="4:17" ht="15.75" thickBot="1" thickTop="1">
      <c r="D35" s="151"/>
      <c r="E35" s="325"/>
      <c r="F35" s="255">
        <v>0</v>
      </c>
      <c r="G35" s="159"/>
      <c r="H35" s="226"/>
      <c r="I35" s="356"/>
      <c r="K35" s="160"/>
      <c r="L35" s="239"/>
      <c r="M35" s="158"/>
      <c r="N35" s="245">
        <v>0</v>
      </c>
      <c r="O35" s="326"/>
      <c r="P35" s="151"/>
      <c r="Q35" s="150"/>
    </row>
    <row r="36" spans="2:18" ht="14.25">
      <c r="B36" s="327" t="s">
        <v>129</v>
      </c>
      <c r="C36" s="328"/>
      <c r="D36" s="333" t="str">
        <f>'組分け'!D11</f>
        <v>SCシクス</v>
      </c>
      <c r="E36" s="164"/>
      <c r="F36" s="157"/>
      <c r="G36" s="159"/>
      <c r="H36" s="225"/>
      <c r="I36" s="356"/>
      <c r="K36" s="160"/>
      <c r="L36" s="239"/>
      <c r="M36" s="158"/>
      <c r="N36" s="160"/>
      <c r="O36" s="146"/>
      <c r="P36" s="335" t="str">
        <f>'組分け'!D19</f>
        <v>FC千代田</v>
      </c>
      <c r="Q36" s="339" t="s">
        <v>128</v>
      </c>
      <c r="R36" s="340"/>
    </row>
    <row r="37" spans="2:18" ht="15" thickBot="1">
      <c r="B37" s="329"/>
      <c r="C37" s="330"/>
      <c r="D37" s="334"/>
      <c r="F37" s="173"/>
      <c r="H37" s="225"/>
      <c r="I37" s="162"/>
      <c r="K37" s="160"/>
      <c r="L37" s="243"/>
      <c r="M37" s="139"/>
      <c r="N37" s="141"/>
      <c r="P37" s="336"/>
      <c r="Q37" s="341"/>
      <c r="R37" s="342"/>
    </row>
    <row r="38" spans="2:18" ht="18" thickBot="1">
      <c r="B38" s="161"/>
      <c r="C38" s="161"/>
      <c r="D38" s="331" t="s">
        <v>241</v>
      </c>
      <c r="E38" s="331"/>
      <c r="F38" s="331"/>
      <c r="G38" s="331"/>
      <c r="H38" s="259">
        <v>5</v>
      </c>
      <c r="I38" s="172"/>
      <c r="K38" s="171"/>
      <c r="L38" s="253">
        <v>5</v>
      </c>
      <c r="M38" s="354" t="s">
        <v>127</v>
      </c>
      <c r="N38" s="354"/>
      <c r="O38" s="354"/>
      <c r="P38" s="354"/>
      <c r="Q38" s="156"/>
      <c r="R38" s="139"/>
    </row>
    <row r="39" spans="4:17" ht="15" thickBot="1" thickTop="1">
      <c r="D39" s="331"/>
      <c r="E39" s="331"/>
      <c r="F39" s="331"/>
      <c r="G39" s="332"/>
      <c r="H39" s="260">
        <v>0</v>
      </c>
      <c r="L39" s="247">
        <v>1</v>
      </c>
      <c r="M39" s="355"/>
      <c r="N39" s="354"/>
      <c r="O39" s="354"/>
      <c r="P39" s="354"/>
      <c r="Q39" s="150"/>
    </row>
    <row r="40" spans="2:18" ht="15" thickBot="1">
      <c r="B40" s="327" t="s">
        <v>126</v>
      </c>
      <c r="C40" s="328"/>
      <c r="D40" s="333" t="str">
        <f>'組分け'!D65</f>
        <v>FC　WASEDA</v>
      </c>
      <c r="E40" s="220"/>
      <c r="F40" s="170"/>
      <c r="G40" s="141"/>
      <c r="H40" s="162"/>
      <c r="L40" s="147"/>
      <c r="M40" s="139"/>
      <c r="N40" s="159"/>
      <c r="O40" s="241"/>
      <c r="P40" s="335" t="str">
        <f>'組分け'!D33</f>
        <v>渋谷東部A</v>
      </c>
      <c r="Q40" s="339" t="s">
        <v>125</v>
      </c>
      <c r="R40" s="340"/>
    </row>
    <row r="41" spans="2:18" ht="15.75" thickBot="1" thickTop="1">
      <c r="B41" s="329"/>
      <c r="C41" s="330"/>
      <c r="D41" s="334"/>
      <c r="E41" s="139"/>
      <c r="F41" s="227"/>
      <c r="G41" s="168"/>
      <c r="H41" s="162"/>
      <c r="L41" s="147"/>
      <c r="M41" s="167"/>
      <c r="N41" s="223"/>
      <c r="P41" s="336"/>
      <c r="Q41" s="341"/>
      <c r="R41" s="342"/>
    </row>
    <row r="42" spans="2:18" ht="15" thickBot="1">
      <c r="B42" s="161"/>
      <c r="C42" s="161"/>
      <c r="D42" s="165"/>
      <c r="E42" s="324" t="s">
        <v>124</v>
      </c>
      <c r="F42" s="228"/>
      <c r="G42" s="168"/>
      <c r="H42" s="162"/>
      <c r="L42" s="147"/>
      <c r="M42" s="167"/>
      <c r="N42" s="223"/>
      <c r="O42" s="324" t="s">
        <v>123</v>
      </c>
      <c r="P42" s="166"/>
      <c r="Q42" s="156"/>
      <c r="R42" s="156"/>
    </row>
    <row r="43" spans="2:15" ht="15.75" thickBot="1" thickTop="1">
      <c r="B43" s="161"/>
      <c r="C43" s="161"/>
      <c r="D43" s="165"/>
      <c r="E43" s="325"/>
      <c r="G43" s="229"/>
      <c r="H43" s="162"/>
      <c r="L43" s="147"/>
      <c r="M43" s="239"/>
      <c r="N43" s="238"/>
      <c r="O43" s="326"/>
    </row>
    <row r="44" spans="2:18" ht="14.25">
      <c r="B44" s="327"/>
      <c r="C44" s="328"/>
      <c r="D44" s="333"/>
      <c r="E44" s="164"/>
      <c r="G44" s="229"/>
      <c r="H44" s="162"/>
      <c r="L44" s="147"/>
      <c r="M44" s="239"/>
      <c r="N44" s="160"/>
      <c r="O44" s="163"/>
      <c r="P44" s="145"/>
      <c r="Q44" s="328"/>
      <c r="R44" s="357"/>
    </row>
    <row r="45" spans="2:18" ht="15" thickBot="1">
      <c r="B45" s="329"/>
      <c r="C45" s="330"/>
      <c r="D45" s="334"/>
      <c r="F45" s="324" t="s">
        <v>122</v>
      </c>
      <c r="G45" s="258" t="s">
        <v>244</v>
      </c>
      <c r="H45" s="162"/>
      <c r="L45" s="147"/>
      <c r="M45" s="253" t="s">
        <v>242</v>
      </c>
      <c r="N45" s="324" t="s">
        <v>121</v>
      </c>
      <c r="P45" s="140"/>
      <c r="Q45" s="330"/>
      <c r="R45" s="358"/>
    </row>
    <row r="46" spans="2:18" ht="15" thickTop="1">
      <c r="B46" s="161"/>
      <c r="C46" s="161"/>
      <c r="D46" s="151"/>
      <c r="E46" s="151"/>
      <c r="F46" s="325"/>
      <c r="G46" s="257" t="s">
        <v>245</v>
      </c>
      <c r="H46" s="159"/>
      <c r="L46" s="158"/>
      <c r="M46" s="247" t="s">
        <v>243</v>
      </c>
      <c r="N46" s="326"/>
      <c r="O46" s="151"/>
      <c r="P46" s="151"/>
      <c r="Q46" s="156"/>
      <c r="R46" s="139"/>
    </row>
    <row r="47" spans="4:17" ht="15" thickBot="1">
      <c r="D47" s="151"/>
      <c r="E47" s="151"/>
      <c r="F47" s="155"/>
      <c r="G47" s="154"/>
      <c r="I47" s="142"/>
      <c r="J47" s="142"/>
      <c r="K47" s="142"/>
      <c r="L47" s="139"/>
      <c r="M47" s="153"/>
      <c r="N47" s="152"/>
      <c r="O47" s="151"/>
      <c r="P47" s="151"/>
      <c r="Q47" s="150"/>
    </row>
    <row r="48" spans="2:18" ht="15" thickBot="1">
      <c r="B48" s="327" t="s">
        <v>120</v>
      </c>
      <c r="C48" s="328"/>
      <c r="D48" s="333" t="str">
        <f>'組分け'!D30</f>
        <v>ＦＣ新宿内藤</v>
      </c>
      <c r="E48" s="220"/>
      <c r="F48" s="230"/>
      <c r="G48" s="148"/>
      <c r="I48" s="142"/>
      <c r="J48" s="142"/>
      <c r="K48" s="142"/>
      <c r="L48" s="139"/>
      <c r="M48" s="147"/>
      <c r="N48" s="240"/>
      <c r="O48" s="241"/>
      <c r="P48" s="335" t="str">
        <f>'組分け'!D63</f>
        <v>ＳＫＦＣ</v>
      </c>
      <c r="Q48" s="339" t="s">
        <v>119</v>
      </c>
      <c r="R48" s="340"/>
    </row>
    <row r="49" spans="2:18" ht="15.75" thickBot="1" thickTop="1">
      <c r="B49" s="329"/>
      <c r="C49" s="330"/>
      <c r="D49" s="334"/>
      <c r="F49" s="144"/>
      <c r="G49" s="141"/>
      <c r="I49" s="142"/>
      <c r="J49" s="143"/>
      <c r="K49" s="142"/>
      <c r="L49" s="139"/>
      <c r="N49" s="141"/>
      <c r="P49" s="336"/>
      <c r="Q49" s="341"/>
      <c r="R49" s="342"/>
    </row>
    <row r="50" ht="13.5">
      <c r="L50" s="139"/>
    </row>
    <row r="52" spans="8:11" ht="18.75" customHeight="1">
      <c r="H52" s="277" t="s">
        <v>74</v>
      </c>
      <c r="I52" s="277"/>
      <c r="J52" s="278" t="s">
        <v>207</v>
      </c>
      <c r="K52" s="278"/>
    </row>
    <row r="53" spans="8:11" ht="18.75" customHeight="1">
      <c r="H53" s="277" t="s">
        <v>76</v>
      </c>
      <c r="I53" s="277"/>
      <c r="J53" s="278" t="s">
        <v>198</v>
      </c>
      <c r="K53" s="278"/>
    </row>
    <row r="54" spans="8:11" ht="18.75" customHeight="1">
      <c r="H54" s="277" t="s">
        <v>78</v>
      </c>
      <c r="I54" s="277"/>
      <c r="J54" s="278" t="s">
        <v>205</v>
      </c>
      <c r="K54" s="278"/>
    </row>
    <row r="55" spans="8:11" ht="18.75" customHeight="1">
      <c r="H55" s="277" t="s">
        <v>250</v>
      </c>
      <c r="I55" s="277"/>
      <c r="J55" s="278" t="s">
        <v>240</v>
      </c>
      <c r="K55" s="278"/>
    </row>
    <row r="60" spans="10:11" ht="13.5">
      <c r="J60" s="137"/>
      <c r="K60" s="137"/>
    </row>
    <row r="61" spans="10:11" ht="13.5">
      <c r="J61" s="137"/>
      <c r="K61" s="137"/>
    </row>
  </sheetData>
  <sheetProtection/>
  <mergeCells count="74">
    <mergeCell ref="P16:P17"/>
    <mergeCell ref="B16:C17"/>
    <mergeCell ref="D16:D17"/>
    <mergeCell ref="B12:C13"/>
    <mergeCell ref="D12:D13"/>
    <mergeCell ref="B4:C5"/>
    <mergeCell ref="M14:P15"/>
    <mergeCell ref="I17:K23"/>
    <mergeCell ref="B8:C9"/>
    <mergeCell ref="D8:D9"/>
    <mergeCell ref="Q48:R49"/>
    <mergeCell ref="Q12:R13"/>
    <mergeCell ref="Q16:R17"/>
    <mergeCell ref="Q24:R25"/>
    <mergeCell ref="Q28:R29"/>
    <mergeCell ref="Q40:R41"/>
    <mergeCell ref="Q36:R37"/>
    <mergeCell ref="Q20:R21"/>
    <mergeCell ref="Q44:R45"/>
    <mergeCell ref="Q32:R33"/>
    <mergeCell ref="B40:C41"/>
    <mergeCell ref="D40:D41"/>
    <mergeCell ref="P48:P49"/>
    <mergeCell ref="L26:L27"/>
    <mergeCell ref="H26:H27"/>
    <mergeCell ref="J26:J27"/>
    <mergeCell ref="M38:P39"/>
    <mergeCell ref="P36:P37"/>
    <mergeCell ref="P40:P41"/>
    <mergeCell ref="I34:I36"/>
    <mergeCell ref="B2:R2"/>
    <mergeCell ref="Q4:R5"/>
    <mergeCell ref="P4:P5"/>
    <mergeCell ref="H3:L4"/>
    <mergeCell ref="D4:D5"/>
    <mergeCell ref="B48:C49"/>
    <mergeCell ref="D48:D49"/>
    <mergeCell ref="B24:C25"/>
    <mergeCell ref="D24:D25"/>
    <mergeCell ref="B28:C29"/>
    <mergeCell ref="B44:C45"/>
    <mergeCell ref="D44:D45"/>
    <mergeCell ref="D14:G15"/>
    <mergeCell ref="Q8:R9"/>
    <mergeCell ref="P8:P9"/>
    <mergeCell ref="D28:D29"/>
    <mergeCell ref="B36:C37"/>
    <mergeCell ref="D36:D37"/>
    <mergeCell ref="P12:P13"/>
    <mergeCell ref="P24:P25"/>
    <mergeCell ref="B20:C21"/>
    <mergeCell ref="D38:G39"/>
    <mergeCell ref="B32:C33"/>
    <mergeCell ref="D32:D33"/>
    <mergeCell ref="D20:D21"/>
    <mergeCell ref="P28:P29"/>
    <mergeCell ref="P32:P33"/>
    <mergeCell ref="P20:P21"/>
    <mergeCell ref="E10:E11"/>
    <mergeCell ref="E18:E19"/>
    <mergeCell ref="E34:E35"/>
    <mergeCell ref="E42:E43"/>
    <mergeCell ref="O10:O11"/>
    <mergeCell ref="O18:O19"/>
    <mergeCell ref="O34:O35"/>
    <mergeCell ref="O42:O43"/>
    <mergeCell ref="F7:F8"/>
    <mergeCell ref="F21:F22"/>
    <mergeCell ref="F31:F32"/>
    <mergeCell ref="F45:F46"/>
    <mergeCell ref="N7:N8"/>
    <mergeCell ref="N21:N22"/>
    <mergeCell ref="N31:N32"/>
    <mergeCell ref="N45:N4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6" r:id="rId1"/>
  <headerFooter alignWithMargins="0">
    <oddFooter>&amp;RTJFL：７B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4.25"/>
  <cols>
    <col min="1" max="1" width="6.25390625" style="2" customWidth="1"/>
    <col min="2" max="3" width="7.125" style="2" customWidth="1"/>
    <col min="4" max="4" width="16.375" style="3" customWidth="1"/>
    <col min="5" max="5" width="4.125" style="2" customWidth="1"/>
    <col min="6" max="6" width="4.125" style="3" customWidth="1"/>
    <col min="7" max="7" width="4.125" style="2" customWidth="1"/>
    <col min="8" max="8" width="16.375" style="3" customWidth="1"/>
    <col min="9" max="9" width="10.625" style="3" bestFit="1" customWidth="1"/>
    <col min="10" max="10" width="5.625" style="4" customWidth="1"/>
    <col min="11" max="11" width="7.00390625" style="3" customWidth="1"/>
    <col min="12" max="13" width="6.75390625" style="2" customWidth="1"/>
    <col min="14" max="14" width="16.375" style="2" customWidth="1"/>
    <col min="15" max="17" width="4.125" style="2" customWidth="1"/>
    <col min="18" max="18" width="16.375" style="2" customWidth="1"/>
    <col min="19" max="19" width="10.75390625" style="2" bestFit="1" customWidth="1"/>
    <col min="20" max="20" width="3.125" style="2" customWidth="1"/>
    <col min="21" max="21" width="16.25390625" style="2" bestFit="1" customWidth="1"/>
    <col min="22" max="22" width="18.00390625" style="2" customWidth="1"/>
    <col min="23" max="23" width="17.875" style="2" customWidth="1"/>
    <col min="24" max="24" width="18.00390625" style="2" customWidth="1"/>
    <col min="25" max="25" width="15.75390625" style="2" customWidth="1"/>
    <col min="26" max="26" width="17.125" style="2" customWidth="1"/>
    <col min="27" max="16384" width="9.00390625" style="2" customWidth="1"/>
  </cols>
  <sheetData>
    <row r="1" spans="1:19" ht="24" customHeight="1">
      <c r="A1" s="388" t="s">
        <v>40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24" customHeight="1" thickBo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3"/>
    </row>
    <row r="3" spans="1:19" ht="25.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</row>
    <row r="4" spans="1:19" ht="25.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</row>
    <row r="5" spans="1:19" ht="25.5" customHeight="1">
      <c r="A5" s="380" t="s">
        <v>160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6" spans="1:19" s="5" customFormat="1" ht="21" customHeight="1">
      <c r="A6" s="382">
        <v>39206</v>
      </c>
      <c r="B6" s="383"/>
      <c r="C6" s="384"/>
      <c r="D6" s="385" t="s">
        <v>163</v>
      </c>
      <c r="E6" s="386"/>
      <c r="F6" s="386"/>
      <c r="G6" s="386"/>
      <c r="H6" s="386"/>
      <c r="I6" s="387"/>
      <c r="J6" s="4"/>
      <c r="K6" s="382">
        <f>A6</f>
        <v>39206</v>
      </c>
      <c r="L6" s="383"/>
      <c r="M6" s="384"/>
      <c r="N6" s="385" t="s">
        <v>164</v>
      </c>
      <c r="O6" s="386"/>
      <c r="P6" s="386"/>
      <c r="Q6" s="386"/>
      <c r="R6" s="386"/>
      <c r="S6" s="387"/>
    </row>
    <row r="7" spans="1:19" s="5" customFormat="1" ht="21" customHeight="1">
      <c r="A7" s="207"/>
      <c r="B7" s="208"/>
      <c r="C7" s="209"/>
      <c r="D7" s="377" t="s">
        <v>208</v>
      </c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9"/>
    </row>
    <row r="8" spans="1:19" s="9" customFormat="1" ht="21" customHeight="1">
      <c r="A8" s="6" t="s">
        <v>25</v>
      </c>
      <c r="B8" s="195" t="s">
        <v>39</v>
      </c>
      <c r="C8" s="195"/>
      <c r="D8" s="372" t="s">
        <v>26</v>
      </c>
      <c r="E8" s="373"/>
      <c r="F8" s="373"/>
      <c r="G8" s="373"/>
      <c r="H8" s="374"/>
      <c r="I8" s="196" t="s">
        <v>27</v>
      </c>
      <c r="J8" s="16"/>
      <c r="K8" s="197" t="s">
        <v>25</v>
      </c>
      <c r="L8" s="195" t="s">
        <v>39</v>
      </c>
      <c r="M8" s="7"/>
      <c r="N8" s="396" t="s">
        <v>26</v>
      </c>
      <c r="O8" s="397"/>
      <c r="P8" s="397"/>
      <c r="Q8" s="397"/>
      <c r="R8" s="398"/>
      <c r="S8" s="8" t="s">
        <v>27</v>
      </c>
    </row>
    <row r="9" spans="1:19" s="17" customFormat="1" ht="21" customHeight="1">
      <c r="A9" s="13">
        <v>1</v>
      </c>
      <c r="B9" s="14">
        <v>0.4166666666666667</v>
      </c>
      <c r="C9" s="18" t="s">
        <v>165</v>
      </c>
      <c r="D9" s="56" t="s">
        <v>90</v>
      </c>
      <c r="E9" s="213">
        <v>6</v>
      </c>
      <c r="F9" s="213" t="s">
        <v>41</v>
      </c>
      <c r="G9" s="213">
        <v>1</v>
      </c>
      <c r="H9" s="59" t="s">
        <v>91</v>
      </c>
      <c r="I9" s="191">
        <v>2</v>
      </c>
      <c r="J9" s="16"/>
      <c r="K9" s="20">
        <v>1</v>
      </c>
      <c r="L9" s="23">
        <f>B9</f>
        <v>0.4166666666666667</v>
      </c>
      <c r="M9" s="18" t="s">
        <v>165</v>
      </c>
      <c r="N9" s="56" t="s">
        <v>92</v>
      </c>
      <c r="O9" s="213">
        <v>2</v>
      </c>
      <c r="P9" s="213" t="s">
        <v>162</v>
      </c>
      <c r="Q9" s="213">
        <v>0</v>
      </c>
      <c r="R9" s="59" t="s">
        <v>194</v>
      </c>
      <c r="S9" s="191">
        <v>2</v>
      </c>
    </row>
    <row r="10" spans="1:19" s="17" customFormat="1" ht="21" customHeight="1">
      <c r="A10" s="13">
        <v>2</v>
      </c>
      <c r="B10" s="14">
        <v>0.4305555555555556</v>
      </c>
      <c r="C10" s="18" t="s">
        <v>166</v>
      </c>
      <c r="D10" s="56" t="s">
        <v>79</v>
      </c>
      <c r="E10" s="213">
        <v>7</v>
      </c>
      <c r="F10" s="213" t="s">
        <v>41</v>
      </c>
      <c r="G10" s="213">
        <v>0</v>
      </c>
      <c r="H10" s="59" t="s">
        <v>195</v>
      </c>
      <c r="I10" s="21">
        <v>3</v>
      </c>
      <c r="J10" s="16"/>
      <c r="K10" s="20">
        <v>2</v>
      </c>
      <c r="L10" s="23">
        <f>B10</f>
        <v>0.4305555555555556</v>
      </c>
      <c r="M10" s="18" t="s">
        <v>166</v>
      </c>
      <c r="N10" s="56" t="s">
        <v>100</v>
      </c>
      <c r="O10" s="213">
        <v>7</v>
      </c>
      <c r="P10" s="213" t="s">
        <v>162</v>
      </c>
      <c r="Q10" s="213">
        <v>0</v>
      </c>
      <c r="R10" s="59" t="s">
        <v>101</v>
      </c>
      <c r="S10" s="21">
        <v>3</v>
      </c>
    </row>
    <row r="11" spans="1:19" s="17" customFormat="1" ht="21" customHeight="1">
      <c r="A11" s="13">
        <v>3</v>
      </c>
      <c r="B11" s="14">
        <v>0.4444444444444444</v>
      </c>
      <c r="C11" s="18" t="s">
        <v>167</v>
      </c>
      <c r="D11" s="56" t="s">
        <v>196</v>
      </c>
      <c r="E11" s="213">
        <v>9</v>
      </c>
      <c r="F11" s="213" t="s">
        <v>41</v>
      </c>
      <c r="G11" s="213">
        <v>0</v>
      </c>
      <c r="H11" s="59" t="s">
        <v>117</v>
      </c>
      <c r="I11" s="21">
        <v>1</v>
      </c>
      <c r="J11" s="16"/>
      <c r="K11" s="13">
        <v>3</v>
      </c>
      <c r="L11" s="14">
        <f aca="true" t="shared" si="0" ref="L11:L22">B11</f>
        <v>0.4444444444444444</v>
      </c>
      <c r="M11" s="18" t="s">
        <v>167</v>
      </c>
      <c r="N11" s="56" t="s">
        <v>197</v>
      </c>
      <c r="O11" s="213">
        <v>3</v>
      </c>
      <c r="P11" s="213" t="s">
        <v>162</v>
      </c>
      <c r="Q11" s="213">
        <v>0</v>
      </c>
      <c r="R11" s="59" t="s">
        <v>192</v>
      </c>
      <c r="S11" s="21">
        <v>1</v>
      </c>
    </row>
    <row r="12" spans="1:19" s="17" customFormat="1" ht="21" customHeight="1">
      <c r="A12" s="13">
        <v>4</v>
      </c>
      <c r="B12" s="14">
        <v>0.4583333333333333</v>
      </c>
      <c r="C12" s="18" t="s">
        <v>165</v>
      </c>
      <c r="D12" s="56" t="s">
        <v>90</v>
      </c>
      <c r="E12" s="213">
        <v>2</v>
      </c>
      <c r="F12" s="213" t="s">
        <v>41</v>
      </c>
      <c r="G12" s="213">
        <v>1</v>
      </c>
      <c r="H12" s="59" t="s">
        <v>92</v>
      </c>
      <c r="I12" s="21">
        <v>5</v>
      </c>
      <c r="J12" s="16"/>
      <c r="K12" s="13">
        <v>4</v>
      </c>
      <c r="L12" s="14">
        <f t="shared" si="0"/>
        <v>0.4583333333333333</v>
      </c>
      <c r="M12" s="18" t="s">
        <v>165</v>
      </c>
      <c r="N12" s="56" t="s">
        <v>91</v>
      </c>
      <c r="O12" s="213">
        <v>0</v>
      </c>
      <c r="P12" s="213" t="s">
        <v>162</v>
      </c>
      <c r="Q12" s="213">
        <v>6</v>
      </c>
      <c r="R12" s="59" t="s">
        <v>194</v>
      </c>
      <c r="S12" s="21">
        <v>5</v>
      </c>
    </row>
    <row r="13" spans="1:19" s="17" customFormat="1" ht="21" customHeight="1">
      <c r="A13" s="13">
        <v>5</v>
      </c>
      <c r="B13" s="14">
        <v>0.47222222222222227</v>
      </c>
      <c r="C13" s="18" t="s">
        <v>166</v>
      </c>
      <c r="D13" s="56" t="s">
        <v>79</v>
      </c>
      <c r="E13" s="213">
        <v>1</v>
      </c>
      <c r="F13" s="213" t="s">
        <v>41</v>
      </c>
      <c r="G13" s="213">
        <v>3</v>
      </c>
      <c r="H13" s="59" t="s">
        <v>100</v>
      </c>
      <c r="I13" s="21">
        <v>6</v>
      </c>
      <c r="J13" s="16"/>
      <c r="K13" s="13">
        <v>5</v>
      </c>
      <c r="L13" s="14">
        <f t="shared" si="0"/>
        <v>0.47222222222222227</v>
      </c>
      <c r="M13" s="18" t="s">
        <v>166</v>
      </c>
      <c r="N13" s="56" t="s">
        <v>195</v>
      </c>
      <c r="O13" s="213">
        <v>4</v>
      </c>
      <c r="P13" s="213" t="s">
        <v>162</v>
      </c>
      <c r="Q13" s="213">
        <v>2</v>
      </c>
      <c r="R13" s="59" t="s">
        <v>101</v>
      </c>
      <c r="S13" s="21">
        <v>6</v>
      </c>
    </row>
    <row r="14" spans="1:19" s="17" customFormat="1" ht="21" customHeight="1">
      <c r="A14" s="13">
        <v>6</v>
      </c>
      <c r="B14" s="14">
        <v>0.4861111111111111</v>
      </c>
      <c r="C14" s="18" t="s">
        <v>167</v>
      </c>
      <c r="D14" s="56" t="s">
        <v>196</v>
      </c>
      <c r="E14" s="213">
        <v>7</v>
      </c>
      <c r="F14" s="213" t="s">
        <v>41</v>
      </c>
      <c r="G14" s="213">
        <v>1</v>
      </c>
      <c r="H14" s="59" t="s">
        <v>197</v>
      </c>
      <c r="I14" s="21">
        <v>4</v>
      </c>
      <c r="J14" s="16"/>
      <c r="K14" s="13">
        <v>6</v>
      </c>
      <c r="L14" s="14">
        <f t="shared" si="0"/>
        <v>0.4861111111111111</v>
      </c>
      <c r="M14" s="18" t="s">
        <v>167</v>
      </c>
      <c r="N14" s="56" t="s">
        <v>117</v>
      </c>
      <c r="O14" s="213">
        <v>2</v>
      </c>
      <c r="P14" s="213" t="s">
        <v>162</v>
      </c>
      <c r="Q14" s="213">
        <v>0</v>
      </c>
      <c r="R14" s="59" t="s">
        <v>192</v>
      </c>
      <c r="S14" s="21">
        <v>4</v>
      </c>
    </row>
    <row r="15" spans="1:19" s="17" customFormat="1" ht="21" customHeight="1">
      <c r="A15" s="13">
        <v>7</v>
      </c>
      <c r="B15" s="14">
        <v>0.5</v>
      </c>
      <c r="C15" s="18" t="s">
        <v>165</v>
      </c>
      <c r="D15" s="56" t="s">
        <v>90</v>
      </c>
      <c r="E15" s="213">
        <v>1</v>
      </c>
      <c r="F15" s="213" t="s">
        <v>41</v>
      </c>
      <c r="G15" s="213">
        <v>0</v>
      </c>
      <c r="H15" s="59" t="s">
        <v>194</v>
      </c>
      <c r="I15" s="21">
        <v>8</v>
      </c>
      <c r="J15" s="16"/>
      <c r="K15" s="13">
        <v>7</v>
      </c>
      <c r="L15" s="14">
        <f t="shared" si="0"/>
        <v>0.5</v>
      </c>
      <c r="M15" s="18" t="s">
        <v>165</v>
      </c>
      <c r="N15" s="215" t="s">
        <v>91</v>
      </c>
      <c r="O15" s="214">
        <v>0</v>
      </c>
      <c r="P15" s="213" t="s">
        <v>162</v>
      </c>
      <c r="Q15" s="213">
        <v>14</v>
      </c>
      <c r="R15" s="59" t="s">
        <v>92</v>
      </c>
      <c r="S15" s="21">
        <v>8</v>
      </c>
    </row>
    <row r="16" spans="1:19" s="17" customFormat="1" ht="21" customHeight="1">
      <c r="A16" s="13">
        <v>8</v>
      </c>
      <c r="B16" s="14">
        <v>0.513888888888889</v>
      </c>
      <c r="C16" s="18" t="s">
        <v>166</v>
      </c>
      <c r="D16" s="56" t="s">
        <v>79</v>
      </c>
      <c r="E16" s="213">
        <v>7</v>
      </c>
      <c r="F16" s="213" t="s">
        <v>41</v>
      </c>
      <c r="G16" s="213">
        <v>2</v>
      </c>
      <c r="H16" s="59" t="s">
        <v>101</v>
      </c>
      <c r="I16" s="21">
        <v>9</v>
      </c>
      <c r="J16" s="16"/>
      <c r="K16" s="13">
        <v>8</v>
      </c>
      <c r="L16" s="14">
        <f t="shared" si="0"/>
        <v>0.513888888888889</v>
      </c>
      <c r="M16" s="18" t="s">
        <v>166</v>
      </c>
      <c r="N16" s="216" t="s">
        <v>195</v>
      </c>
      <c r="O16" s="213">
        <v>1</v>
      </c>
      <c r="P16" s="213" t="s">
        <v>162</v>
      </c>
      <c r="Q16" s="213">
        <v>3</v>
      </c>
      <c r="R16" s="59" t="s">
        <v>100</v>
      </c>
      <c r="S16" s="21">
        <v>9</v>
      </c>
    </row>
    <row r="17" spans="1:19" s="17" customFormat="1" ht="21" customHeight="1">
      <c r="A17" s="13">
        <v>9</v>
      </c>
      <c r="B17" s="14">
        <v>0.527777777777778</v>
      </c>
      <c r="C17" s="18" t="s">
        <v>167</v>
      </c>
      <c r="D17" s="56" t="s">
        <v>196</v>
      </c>
      <c r="E17" s="213">
        <v>5</v>
      </c>
      <c r="F17" s="213" t="s">
        <v>41</v>
      </c>
      <c r="G17" s="213">
        <v>1</v>
      </c>
      <c r="H17" s="59" t="s">
        <v>192</v>
      </c>
      <c r="I17" s="21">
        <v>7</v>
      </c>
      <c r="J17" s="16"/>
      <c r="K17" s="13">
        <v>9</v>
      </c>
      <c r="L17" s="14">
        <f t="shared" si="0"/>
        <v>0.527777777777778</v>
      </c>
      <c r="M17" s="18" t="s">
        <v>167</v>
      </c>
      <c r="N17" s="56" t="s">
        <v>117</v>
      </c>
      <c r="O17" s="213">
        <v>0</v>
      </c>
      <c r="P17" s="213" t="s">
        <v>162</v>
      </c>
      <c r="Q17" s="213">
        <v>2</v>
      </c>
      <c r="R17" s="59" t="s">
        <v>197</v>
      </c>
      <c r="S17" s="21">
        <v>7</v>
      </c>
    </row>
    <row r="18" spans="1:19" s="17" customFormat="1" ht="21" customHeight="1">
      <c r="A18" s="13">
        <v>10</v>
      </c>
      <c r="B18" s="14">
        <v>0.541666666666667</v>
      </c>
      <c r="C18" s="18" t="s">
        <v>169</v>
      </c>
      <c r="D18" s="56" t="s">
        <v>102</v>
      </c>
      <c r="E18" s="213">
        <v>1</v>
      </c>
      <c r="F18" s="213" t="s">
        <v>41</v>
      </c>
      <c r="G18" s="213">
        <v>4</v>
      </c>
      <c r="H18" s="59" t="s">
        <v>198</v>
      </c>
      <c r="I18" s="21">
        <v>11</v>
      </c>
      <c r="J18" s="16"/>
      <c r="K18" s="13">
        <v>10</v>
      </c>
      <c r="L18" s="14">
        <f t="shared" si="0"/>
        <v>0.541666666666667</v>
      </c>
      <c r="M18" s="18" t="s">
        <v>169</v>
      </c>
      <c r="N18" s="56" t="s">
        <v>104</v>
      </c>
      <c r="O18" s="213">
        <v>2</v>
      </c>
      <c r="P18" s="213" t="s">
        <v>162</v>
      </c>
      <c r="Q18" s="213">
        <v>0</v>
      </c>
      <c r="R18" s="59" t="s">
        <v>105</v>
      </c>
      <c r="S18" s="21">
        <v>11</v>
      </c>
    </row>
    <row r="19" spans="1:19" s="17" customFormat="1" ht="21" customHeight="1">
      <c r="A19" s="13">
        <v>11</v>
      </c>
      <c r="B19" s="14">
        <v>0.555555555555555</v>
      </c>
      <c r="C19" s="18" t="s">
        <v>171</v>
      </c>
      <c r="D19" s="56" t="s">
        <v>107</v>
      </c>
      <c r="E19" s="213">
        <v>0</v>
      </c>
      <c r="F19" s="213" t="s">
        <v>41</v>
      </c>
      <c r="G19" s="213">
        <v>1</v>
      </c>
      <c r="H19" s="59" t="s">
        <v>108</v>
      </c>
      <c r="I19" s="21">
        <v>10</v>
      </c>
      <c r="J19" s="16"/>
      <c r="K19" s="13">
        <v>11</v>
      </c>
      <c r="L19" s="14">
        <f t="shared" si="0"/>
        <v>0.555555555555555</v>
      </c>
      <c r="M19" s="18" t="s">
        <v>171</v>
      </c>
      <c r="N19" s="56" t="s">
        <v>109</v>
      </c>
      <c r="O19" s="213">
        <v>0</v>
      </c>
      <c r="P19" s="213" t="s">
        <v>162</v>
      </c>
      <c r="Q19" s="213">
        <v>2</v>
      </c>
      <c r="R19" s="59" t="s">
        <v>200</v>
      </c>
      <c r="S19" s="21">
        <v>10</v>
      </c>
    </row>
    <row r="20" spans="1:19" s="17" customFormat="1" ht="21" customHeight="1">
      <c r="A20" s="13">
        <v>12</v>
      </c>
      <c r="B20" s="14">
        <v>0.569444444444444</v>
      </c>
      <c r="C20" s="18" t="s">
        <v>169</v>
      </c>
      <c r="D20" s="185" t="s">
        <v>102</v>
      </c>
      <c r="E20" s="214">
        <v>0</v>
      </c>
      <c r="F20" s="214" t="s">
        <v>41</v>
      </c>
      <c r="G20" s="214">
        <v>6</v>
      </c>
      <c r="H20" s="186" t="s">
        <v>199</v>
      </c>
      <c r="I20" s="21">
        <v>13</v>
      </c>
      <c r="J20" s="16"/>
      <c r="K20" s="13">
        <v>12</v>
      </c>
      <c r="L20" s="14">
        <f t="shared" si="0"/>
        <v>0.569444444444444</v>
      </c>
      <c r="M20" s="18" t="s">
        <v>169</v>
      </c>
      <c r="N20" s="185" t="s">
        <v>198</v>
      </c>
      <c r="O20" s="214">
        <v>1</v>
      </c>
      <c r="P20" s="214" t="s">
        <v>162</v>
      </c>
      <c r="Q20" s="214">
        <v>0</v>
      </c>
      <c r="R20" s="186" t="s">
        <v>104</v>
      </c>
      <c r="S20" s="21">
        <v>13</v>
      </c>
    </row>
    <row r="21" spans="1:19" s="17" customFormat="1" ht="21" customHeight="1">
      <c r="A21" s="20">
        <v>13</v>
      </c>
      <c r="B21" s="14">
        <v>0.583333333333333</v>
      </c>
      <c r="C21" s="18" t="s">
        <v>171</v>
      </c>
      <c r="D21" s="56" t="s">
        <v>107</v>
      </c>
      <c r="E21" s="213">
        <v>6</v>
      </c>
      <c r="F21" s="213" t="s">
        <v>41</v>
      </c>
      <c r="G21" s="213">
        <v>0</v>
      </c>
      <c r="H21" s="59" t="s">
        <v>111</v>
      </c>
      <c r="I21" s="191">
        <v>12</v>
      </c>
      <c r="J21" s="381"/>
      <c r="K21" s="20">
        <v>13</v>
      </c>
      <c r="L21" s="23">
        <f t="shared" si="0"/>
        <v>0.583333333333333</v>
      </c>
      <c r="M21" s="18" t="s">
        <v>171</v>
      </c>
      <c r="N21" s="56" t="s">
        <v>108</v>
      </c>
      <c r="O21" s="213">
        <v>2</v>
      </c>
      <c r="P21" s="213" t="s">
        <v>162</v>
      </c>
      <c r="Q21" s="213">
        <v>2</v>
      </c>
      <c r="R21" s="59" t="s">
        <v>109</v>
      </c>
      <c r="S21" s="191">
        <v>12</v>
      </c>
    </row>
    <row r="22" spans="1:19" s="17" customFormat="1" ht="21" customHeight="1">
      <c r="A22" s="13">
        <v>14</v>
      </c>
      <c r="B22" s="23">
        <v>0.5972222222222222</v>
      </c>
      <c r="C22" s="18" t="s">
        <v>169</v>
      </c>
      <c r="D22" s="56" t="s">
        <v>105</v>
      </c>
      <c r="E22" s="213">
        <v>1</v>
      </c>
      <c r="F22" s="213" t="s">
        <v>41</v>
      </c>
      <c r="G22" s="213">
        <v>4</v>
      </c>
      <c r="H22" s="186" t="s">
        <v>199</v>
      </c>
      <c r="I22" s="21">
        <v>15</v>
      </c>
      <c r="J22" s="381"/>
      <c r="K22" s="13">
        <v>14</v>
      </c>
      <c r="L22" s="14">
        <f t="shared" si="0"/>
        <v>0.5972222222222222</v>
      </c>
      <c r="M22" s="18" t="s">
        <v>169</v>
      </c>
      <c r="N22" s="56" t="s">
        <v>102</v>
      </c>
      <c r="O22" s="213">
        <v>2</v>
      </c>
      <c r="P22" s="213" t="s">
        <v>162</v>
      </c>
      <c r="Q22" s="213">
        <v>2</v>
      </c>
      <c r="R22" s="59" t="s">
        <v>104</v>
      </c>
      <c r="S22" s="21">
        <v>15</v>
      </c>
    </row>
    <row r="23" spans="1:19" s="17" customFormat="1" ht="21" customHeight="1">
      <c r="A23" s="20">
        <v>15</v>
      </c>
      <c r="B23" s="14">
        <v>0.611111111111111</v>
      </c>
      <c r="C23" s="18" t="s">
        <v>171</v>
      </c>
      <c r="D23" s="215" t="s">
        <v>200</v>
      </c>
      <c r="E23" s="214">
        <v>3</v>
      </c>
      <c r="F23" s="213" t="s">
        <v>41</v>
      </c>
      <c r="G23" s="213">
        <v>1</v>
      </c>
      <c r="H23" s="59" t="s">
        <v>111</v>
      </c>
      <c r="I23" s="21">
        <v>14</v>
      </c>
      <c r="J23" s="16"/>
      <c r="K23" s="20">
        <v>15</v>
      </c>
      <c r="L23" s="14">
        <f aca="true" t="shared" si="1" ref="L23:L29">B23</f>
        <v>0.611111111111111</v>
      </c>
      <c r="M23" s="18" t="s">
        <v>171</v>
      </c>
      <c r="N23" s="56" t="s">
        <v>107</v>
      </c>
      <c r="O23" s="213">
        <v>5</v>
      </c>
      <c r="P23" s="213" t="s">
        <v>162</v>
      </c>
      <c r="Q23" s="213">
        <v>0</v>
      </c>
      <c r="R23" s="59" t="s">
        <v>109</v>
      </c>
      <c r="S23" s="21">
        <v>14</v>
      </c>
    </row>
    <row r="24" spans="1:19" s="17" customFormat="1" ht="21" customHeight="1">
      <c r="A24" s="13">
        <v>16</v>
      </c>
      <c r="B24" s="14">
        <v>0.625</v>
      </c>
      <c r="C24" s="18" t="s">
        <v>169</v>
      </c>
      <c r="D24" s="56" t="s">
        <v>198</v>
      </c>
      <c r="E24" s="213">
        <v>1</v>
      </c>
      <c r="F24" s="213" t="s">
        <v>41</v>
      </c>
      <c r="G24" s="213">
        <v>1</v>
      </c>
      <c r="H24" s="59" t="s">
        <v>199</v>
      </c>
      <c r="I24" s="21">
        <v>17</v>
      </c>
      <c r="J24" s="16"/>
      <c r="K24" s="13">
        <v>16</v>
      </c>
      <c r="L24" s="14">
        <f t="shared" si="1"/>
        <v>0.625</v>
      </c>
      <c r="M24" s="18" t="s">
        <v>169</v>
      </c>
      <c r="N24" s="56" t="s">
        <v>102</v>
      </c>
      <c r="O24" s="213">
        <v>2</v>
      </c>
      <c r="P24" s="213" t="s">
        <v>162</v>
      </c>
      <c r="Q24" s="213">
        <v>1</v>
      </c>
      <c r="R24" s="59" t="s">
        <v>105</v>
      </c>
      <c r="S24" s="21">
        <v>17</v>
      </c>
    </row>
    <row r="25" spans="1:19" s="17" customFormat="1" ht="21" customHeight="1">
      <c r="A25" s="20">
        <v>17</v>
      </c>
      <c r="B25" s="14" t="s">
        <v>161</v>
      </c>
      <c r="C25" s="18" t="s">
        <v>171</v>
      </c>
      <c r="D25" s="56" t="s">
        <v>108</v>
      </c>
      <c r="E25" s="213">
        <v>1</v>
      </c>
      <c r="F25" s="213" t="s">
        <v>41</v>
      </c>
      <c r="G25" s="213">
        <v>2</v>
      </c>
      <c r="H25" s="59" t="s">
        <v>111</v>
      </c>
      <c r="I25" s="21">
        <v>16</v>
      </c>
      <c r="J25" s="16"/>
      <c r="K25" s="20">
        <v>17</v>
      </c>
      <c r="L25" s="14" t="str">
        <f t="shared" si="1"/>
        <v>15;20</v>
      </c>
      <c r="M25" s="18" t="s">
        <v>171</v>
      </c>
      <c r="N25" s="56" t="s">
        <v>107</v>
      </c>
      <c r="O25" s="213">
        <v>4</v>
      </c>
      <c r="P25" s="213" t="s">
        <v>162</v>
      </c>
      <c r="Q25" s="213">
        <v>0</v>
      </c>
      <c r="R25" s="59" t="s">
        <v>200</v>
      </c>
      <c r="S25" s="21">
        <v>16</v>
      </c>
    </row>
    <row r="26" spans="1:19" s="17" customFormat="1" ht="21" customHeight="1">
      <c r="A26" s="13">
        <v>18</v>
      </c>
      <c r="B26" s="14">
        <v>0.6527777777777778</v>
      </c>
      <c r="C26" s="18" t="s">
        <v>168</v>
      </c>
      <c r="D26" s="56" t="s">
        <v>198</v>
      </c>
      <c r="E26" s="213">
        <v>7</v>
      </c>
      <c r="F26" s="213" t="s">
        <v>41</v>
      </c>
      <c r="G26" s="213">
        <v>1</v>
      </c>
      <c r="H26" s="59" t="s">
        <v>105</v>
      </c>
      <c r="I26" s="21">
        <v>19</v>
      </c>
      <c r="J26" s="16"/>
      <c r="K26" s="13">
        <v>18</v>
      </c>
      <c r="L26" s="14">
        <f t="shared" si="1"/>
        <v>0.6527777777777778</v>
      </c>
      <c r="M26" s="18" t="s">
        <v>168</v>
      </c>
      <c r="N26" s="56" t="s">
        <v>104</v>
      </c>
      <c r="O26" s="213">
        <v>0</v>
      </c>
      <c r="P26" s="213" t="s">
        <v>162</v>
      </c>
      <c r="Q26" s="213">
        <v>3</v>
      </c>
      <c r="R26" s="59" t="s">
        <v>199</v>
      </c>
      <c r="S26" s="21">
        <v>19</v>
      </c>
    </row>
    <row r="27" spans="1:19" s="17" customFormat="1" ht="21" customHeight="1">
      <c r="A27" s="20">
        <v>19</v>
      </c>
      <c r="B27" s="14">
        <v>0.6666666666666666</v>
      </c>
      <c r="C27" s="15" t="s">
        <v>170</v>
      </c>
      <c r="D27" s="185" t="s">
        <v>108</v>
      </c>
      <c r="E27" s="214">
        <v>2</v>
      </c>
      <c r="F27" s="214" t="s">
        <v>41</v>
      </c>
      <c r="G27" s="214">
        <v>0</v>
      </c>
      <c r="H27" s="186" t="s">
        <v>200</v>
      </c>
      <c r="I27" s="21">
        <v>18</v>
      </c>
      <c r="J27" s="16"/>
      <c r="K27" s="20">
        <v>19</v>
      </c>
      <c r="L27" s="14">
        <f t="shared" si="1"/>
        <v>0.6666666666666666</v>
      </c>
      <c r="M27" s="15" t="s">
        <v>170</v>
      </c>
      <c r="N27" s="185" t="s">
        <v>109</v>
      </c>
      <c r="O27" s="214">
        <v>0</v>
      </c>
      <c r="P27" s="214" t="s">
        <v>162</v>
      </c>
      <c r="Q27" s="214">
        <v>6</v>
      </c>
      <c r="R27" s="186" t="s">
        <v>111</v>
      </c>
      <c r="S27" s="21">
        <v>18</v>
      </c>
    </row>
    <row r="28" spans="1:19" s="17" customFormat="1" ht="21" customHeight="1">
      <c r="A28" s="13">
        <v>20</v>
      </c>
      <c r="B28" s="14">
        <v>0.6805555555555555</v>
      </c>
      <c r="C28" s="18"/>
      <c r="D28" s="62"/>
      <c r="E28" s="51"/>
      <c r="F28" s="51" t="s">
        <v>41</v>
      </c>
      <c r="G28" s="51"/>
      <c r="H28" s="63"/>
      <c r="I28" s="191"/>
      <c r="J28" s="381"/>
      <c r="K28" s="13">
        <v>20</v>
      </c>
      <c r="L28" s="23">
        <f t="shared" si="1"/>
        <v>0.6805555555555555</v>
      </c>
      <c r="M28" s="18"/>
      <c r="N28" s="62"/>
      <c r="O28" s="51"/>
      <c r="P28" s="51" t="s">
        <v>162</v>
      </c>
      <c r="Q28" s="51"/>
      <c r="R28" s="63"/>
      <c r="S28" s="21"/>
    </row>
    <row r="29" spans="1:19" s="17" customFormat="1" ht="21" customHeight="1">
      <c r="A29" s="20">
        <v>21</v>
      </c>
      <c r="B29" s="23">
        <v>0.6944444444444445</v>
      </c>
      <c r="C29" s="18"/>
      <c r="D29" s="62"/>
      <c r="E29" s="51"/>
      <c r="F29" s="51" t="s">
        <v>41</v>
      </c>
      <c r="G29" s="51"/>
      <c r="H29" s="63"/>
      <c r="I29" s="21"/>
      <c r="J29" s="381"/>
      <c r="K29" s="20">
        <v>21</v>
      </c>
      <c r="L29" s="14">
        <f t="shared" si="1"/>
        <v>0.6944444444444445</v>
      </c>
      <c r="M29" s="18"/>
      <c r="N29" s="62"/>
      <c r="O29" s="51"/>
      <c r="P29" s="51" t="s">
        <v>162</v>
      </c>
      <c r="Q29" s="51"/>
      <c r="R29" s="63"/>
      <c r="S29" s="21"/>
    </row>
    <row r="30" spans="1:19" s="17" customFormat="1" ht="21" customHeight="1">
      <c r="A30" s="55"/>
      <c r="B30" s="64"/>
      <c r="C30" s="187"/>
      <c r="D30" s="188"/>
      <c r="E30" s="51"/>
      <c r="F30" s="51"/>
      <c r="G30" s="51"/>
      <c r="H30" s="188"/>
      <c r="I30" s="192"/>
      <c r="J30" s="193"/>
      <c r="K30" s="52"/>
      <c r="L30" s="53"/>
      <c r="M30" s="54"/>
      <c r="N30" s="189"/>
      <c r="O30" s="190"/>
      <c r="P30" s="190"/>
      <c r="Q30" s="190"/>
      <c r="R30" s="189"/>
      <c r="S30" s="194"/>
    </row>
    <row r="31" spans="1:19" s="17" customFormat="1" ht="23.25" customHeight="1">
      <c r="A31" s="382">
        <v>39207</v>
      </c>
      <c r="B31" s="383"/>
      <c r="C31" s="384"/>
      <c r="D31" s="385" t="s">
        <v>163</v>
      </c>
      <c r="E31" s="386"/>
      <c r="F31" s="386"/>
      <c r="G31" s="386"/>
      <c r="H31" s="386"/>
      <c r="I31" s="387"/>
      <c r="J31" s="4"/>
      <c r="K31" s="382">
        <f>A31</f>
        <v>39207</v>
      </c>
      <c r="L31" s="383"/>
      <c r="M31" s="384"/>
      <c r="N31" s="385" t="s">
        <v>164</v>
      </c>
      <c r="O31" s="386"/>
      <c r="P31" s="386"/>
      <c r="Q31" s="386"/>
      <c r="R31" s="386"/>
      <c r="S31" s="387"/>
    </row>
    <row r="32" spans="1:19" s="17" customFormat="1" ht="23.25" customHeight="1">
      <c r="A32" s="207"/>
      <c r="B32" s="208"/>
      <c r="C32" s="209"/>
      <c r="D32" s="377" t="s">
        <v>209</v>
      </c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9"/>
    </row>
    <row r="33" spans="1:19" ht="23.25" customHeight="1">
      <c r="A33" s="6" t="s">
        <v>25</v>
      </c>
      <c r="B33" s="7" t="s">
        <v>39</v>
      </c>
      <c r="C33" s="7"/>
      <c r="D33" s="396" t="s">
        <v>26</v>
      </c>
      <c r="E33" s="397"/>
      <c r="F33" s="397"/>
      <c r="G33" s="397"/>
      <c r="H33" s="398"/>
      <c r="I33" s="8" t="s">
        <v>27</v>
      </c>
      <c r="K33" s="6" t="s">
        <v>25</v>
      </c>
      <c r="L33" s="7" t="s">
        <v>39</v>
      </c>
      <c r="M33" s="7"/>
      <c r="N33" s="396" t="s">
        <v>26</v>
      </c>
      <c r="O33" s="397"/>
      <c r="P33" s="397"/>
      <c r="Q33" s="397"/>
      <c r="R33" s="398"/>
      <c r="S33" s="8" t="s">
        <v>27</v>
      </c>
    </row>
    <row r="34" spans="1:20" ht="23.25" customHeight="1">
      <c r="A34" s="13">
        <v>1</v>
      </c>
      <c r="B34" s="14">
        <v>0.4166666666666667</v>
      </c>
      <c r="C34" s="18" t="s">
        <v>172</v>
      </c>
      <c r="D34" s="56" t="s">
        <v>201</v>
      </c>
      <c r="E34" s="213">
        <v>4</v>
      </c>
      <c r="F34" s="213" t="s">
        <v>41</v>
      </c>
      <c r="G34" s="213">
        <v>0</v>
      </c>
      <c r="H34" s="59" t="s">
        <v>82</v>
      </c>
      <c r="I34" s="191">
        <v>2</v>
      </c>
      <c r="J34" s="16"/>
      <c r="K34" s="20">
        <v>1</v>
      </c>
      <c r="L34" s="23">
        <f>B34</f>
        <v>0.4166666666666667</v>
      </c>
      <c r="M34" s="18" t="s">
        <v>172</v>
      </c>
      <c r="N34" s="56" t="s">
        <v>83</v>
      </c>
      <c r="O34" s="213">
        <v>0</v>
      </c>
      <c r="P34" s="213" t="s">
        <v>162</v>
      </c>
      <c r="Q34" s="213">
        <v>8</v>
      </c>
      <c r="R34" s="59" t="s">
        <v>84</v>
      </c>
      <c r="S34" s="191">
        <v>2</v>
      </c>
      <c r="T34" s="198"/>
    </row>
    <row r="35" spans="1:20" ht="23.25" customHeight="1">
      <c r="A35" s="13">
        <v>2</v>
      </c>
      <c r="B35" s="14">
        <v>0.4305555555555556</v>
      </c>
      <c r="C35" s="18" t="s">
        <v>173</v>
      </c>
      <c r="D35" s="56" t="s">
        <v>64</v>
      </c>
      <c r="E35" s="213">
        <v>2</v>
      </c>
      <c r="F35" s="213" t="s">
        <v>41</v>
      </c>
      <c r="G35" s="213">
        <v>1</v>
      </c>
      <c r="H35" s="59" t="s">
        <v>80</v>
      </c>
      <c r="I35" s="21">
        <v>1</v>
      </c>
      <c r="J35" s="16"/>
      <c r="K35" s="20">
        <v>2</v>
      </c>
      <c r="L35" s="23">
        <f>B35</f>
        <v>0.4305555555555556</v>
      </c>
      <c r="M35" s="18" t="s">
        <v>173</v>
      </c>
      <c r="N35" s="56" t="s">
        <v>202</v>
      </c>
      <c r="O35" s="213">
        <v>0</v>
      </c>
      <c r="P35" s="213" t="s">
        <v>162</v>
      </c>
      <c r="Q35" s="213">
        <v>3</v>
      </c>
      <c r="R35" s="59" t="s">
        <v>81</v>
      </c>
      <c r="S35" s="21">
        <v>1</v>
      </c>
      <c r="T35" s="198"/>
    </row>
    <row r="36" spans="1:20" ht="23.25" customHeight="1">
      <c r="A36" s="13">
        <v>3</v>
      </c>
      <c r="B36" s="14">
        <v>0.4444444444444444</v>
      </c>
      <c r="C36" s="18" t="s">
        <v>172</v>
      </c>
      <c r="D36" s="56" t="s">
        <v>201</v>
      </c>
      <c r="E36" s="213">
        <v>8</v>
      </c>
      <c r="F36" s="213" t="s">
        <v>41</v>
      </c>
      <c r="G36" s="213">
        <v>0</v>
      </c>
      <c r="H36" s="59" t="s">
        <v>83</v>
      </c>
      <c r="I36" s="21">
        <v>4</v>
      </c>
      <c r="J36" s="16"/>
      <c r="K36" s="13">
        <v>3</v>
      </c>
      <c r="L36" s="14">
        <f aca="true" t="shared" si="2" ref="L36:L54">B36</f>
        <v>0.4444444444444444</v>
      </c>
      <c r="M36" s="18" t="s">
        <v>172</v>
      </c>
      <c r="N36" s="56" t="s">
        <v>82</v>
      </c>
      <c r="O36" s="213">
        <v>4</v>
      </c>
      <c r="P36" s="213" t="s">
        <v>162</v>
      </c>
      <c r="Q36" s="213">
        <v>1</v>
      </c>
      <c r="R36" s="59" t="s">
        <v>84</v>
      </c>
      <c r="S36" s="21">
        <v>4</v>
      </c>
      <c r="T36" s="198"/>
    </row>
    <row r="37" spans="1:20" ht="23.25" customHeight="1">
      <c r="A37" s="13">
        <v>4</v>
      </c>
      <c r="B37" s="14">
        <v>0.4583333333333333</v>
      </c>
      <c r="C37" s="18" t="s">
        <v>173</v>
      </c>
      <c r="D37" s="56" t="s">
        <v>64</v>
      </c>
      <c r="E37" s="213">
        <v>5</v>
      </c>
      <c r="F37" s="213" t="s">
        <v>41</v>
      </c>
      <c r="G37" s="213">
        <v>1</v>
      </c>
      <c r="H37" s="59" t="s">
        <v>202</v>
      </c>
      <c r="I37" s="21">
        <v>3</v>
      </c>
      <c r="J37" s="16"/>
      <c r="K37" s="13">
        <v>4</v>
      </c>
      <c r="L37" s="14">
        <f t="shared" si="2"/>
        <v>0.4583333333333333</v>
      </c>
      <c r="M37" s="18" t="s">
        <v>173</v>
      </c>
      <c r="N37" s="56" t="s">
        <v>80</v>
      </c>
      <c r="O37" s="213">
        <v>1</v>
      </c>
      <c r="P37" s="213" t="s">
        <v>162</v>
      </c>
      <c r="Q37" s="213">
        <v>3</v>
      </c>
      <c r="R37" s="59" t="s">
        <v>81</v>
      </c>
      <c r="S37" s="21">
        <v>3</v>
      </c>
      <c r="T37" s="198"/>
    </row>
    <row r="38" spans="1:20" ht="23.25" customHeight="1">
      <c r="A38" s="13">
        <v>5</v>
      </c>
      <c r="B38" s="14">
        <v>0.47222222222222227</v>
      </c>
      <c r="C38" s="18" t="s">
        <v>172</v>
      </c>
      <c r="D38" s="56" t="s">
        <v>201</v>
      </c>
      <c r="E38" s="213">
        <v>3</v>
      </c>
      <c r="F38" s="213" t="s">
        <v>41</v>
      </c>
      <c r="G38" s="213">
        <v>1</v>
      </c>
      <c r="H38" s="59" t="s">
        <v>84</v>
      </c>
      <c r="I38" s="21">
        <v>6</v>
      </c>
      <c r="J38" s="16"/>
      <c r="K38" s="13">
        <v>5</v>
      </c>
      <c r="L38" s="14">
        <f t="shared" si="2"/>
        <v>0.47222222222222227</v>
      </c>
      <c r="M38" s="18" t="s">
        <v>172</v>
      </c>
      <c r="N38" s="56" t="s">
        <v>82</v>
      </c>
      <c r="O38" s="213">
        <v>5</v>
      </c>
      <c r="P38" s="213" t="s">
        <v>162</v>
      </c>
      <c r="Q38" s="213">
        <v>1</v>
      </c>
      <c r="R38" s="59" t="s">
        <v>83</v>
      </c>
      <c r="S38" s="21">
        <v>6</v>
      </c>
      <c r="T38" s="198"/>
    </row>
    <row r="39" spans="1:20" ht="23.25" customHeight="1">
      <c r="A39" s="13">
        <v>6</v>
      </c>
      <c r="B39" s="14">
        <v>0.4861111111111111</v>
      </c>
      <c r="C39" s="18" t="s">
        <v>173</v>
      </c>
      <c r="D39" s="56" t="s">
        <v>64</v>
      </c>
      <c r="E39" s="213">
        <v>2</v>
      </c>
      <c r="F39" s="213" t="s">
        <v>41</v>
      </c>
      <c r="G39" s="213">
        <v>1</v>
      </c>
      <c r="H39" s="59" t="s">
        <v>81</v>
      </c>
      <c r="I39" s="21">
        <v>5</v>
      </c>
      <c r="J39" s="16"/>
      <c r="K39" s="13">
        <v>6</v>
      </c>
      <c r="L39" s="14">
        <f t="shared" si="2"/>
        <v>0.4861111111111111</v>
      </c>
      <c r="M39" s="18" t="s">
        <v>173</v>
      </c>
      <c r="N39" s="56" t="s">
        <v>80</v>
      </c>
      <c r="O39" s="213">
        <v>2</v>
      </c>
      <c r="P39" s="213" t="s">
        <v>162</v>
      </c>
      <c r="Q39" s="213">
        <v>0</v>
      </c>
      <c r="R39" s="59" t="s">
        <v>202</v>
      </c>
      <c r="S39" s="21">
        <v>5</v>
      </c>
      <c r="T39" s="198"/>
    </row>
    <row r="40" spans="1:20" ht="23.25" customHeight="1">
      <c r="A40" s="13">
        <v>7</v>
      </c>
      <c r="B40" s="14">
        <v>0.5</v>
      </c>
      <c r="C40" s="18" t="s">
        <v>174</v>
      </c>
      <c r="D40" s="56" t="s">
        <v>85</v>
      </c>
      <c r="E40" s="213">
        <v>0</v>
      </c>
      <c r="F40" s="213" t="s">
        <v>41</v>
      </c>
      <c r="G40" s="213">
        <v>6</v>
      </c>
      <c r="H40" s="59" t="s">
        <v>203</v>
      </c>
      <c r="I40" s="21">
        <v>8</v>
      </c>
      <c r="J40" s="16"/>
      <c r="K40" s="13">
        <v>7</v>
      </c>
      <c r="L40" s="14">
        <f t="shared" si="2"/>
        <v>0.5</v>
      </c>
      <c r="M40" s="18" t="s">
        <v>174</v>
      </c>
      <c r="N40" s="56" t="s">
        <v>87</v>
      </c>
      <c r="O40" s="213">
        <v>2</v>
      </c>
      <c r="P40" s="213" t="s">
        <v>162</v>
      </c>
      <c r="Q40" s="213">
        <v>3</v>
      </c>
      <c r="R40" s="59" t="s">
        <v>88</v>
      </c>
      <c r="S40" s="21">
        <v>8</v>
      </c>
      <c r="T40" s="198"/>
    </row>
    <row r="41" spans="1:20" ht="23.25" customHeight="1">
      <c r="A41" s="13">
        <v>8</v>
      </c>
      <c r="B41" s="14">
        <v>0.513888888888889</v>
      </c>
      <c r="C41" s="18" t="s">
        <v>175</v>
      </c>
      <c r="D41" s="56" t="s">
        <v>94</v>
      </c>
      <c r="E41" s="213">
        <v>0</v>
      </c>
      <c r="F41" s="213" t="s">
        <v>41</v>
      </c>
      <c r="G41" s="213">
        <v>2</v>
      </c>
      <c r="H41" s="59" t="s">
        <v>204</v>
      </c>
      <c r="I41" s="21">
        <v>9</v>
      </c>
      <c r="J41" s="16"/>
      <c r="K41" s="13">
        <v>8</v>
      </c>
      <c r="L41" s="14">
        <f t="shared" si="2"/>
        <v>0.513888888888889</v>
      </c>
      <c r="M41" s="18" t="s">
        <v>175</v>
      </c>
      <c r="N41" s="56" t="s">
        <v>205</v>
      </c>
      <c r="O41" s="213">
        <v>5</v>
      </c>
      <c r="P41" s="213" t="s">
        <v>162</v>
      </c>
      <c r="Q41" s="213">
        <v>0</v>
      </c>
      <c r="R41" s="59" t="s">
        <v>97</v>
      </c>
      <c r="S41" s="21">
        <v>9</v>
      </c>
      <c r="T41" s="198"/>
    </row>
    <row r="42" spans="1:20" ht="23.25" customHeight="1">
      <c r="A42" s="13">
        <v>9</v>
      </c>
      <c r="B42" s="14">
        <v>0.527777777777778</v>
      </c>
      <c r="C42" s="18" t="s">
        <v>176</v>
      </c>
      <c r="D42" s="56" t="s">
        <v>112</v>
      </c>
      <c r="E42" s="213">
        <v>3</v>
      </c>
      <c r="F42" s="213" t="s">
        <v>41</v>
      </c>
      <c r="G42" s="213">
        <v>6</v>
      </c>
      <c r="H42" s="59" t="s">
        <v>207</v>
      </c>
      <c r="I42" s="21">
        <v>7</v>
      </c>
      <c r="J42" s="16"/>
      <c r="K42" s="13">
        <v>9</v>
      </c>
      <c r="L42" s="14">
        <f t="shared" si="2"/>
        <v>0.527777777777778</v>
      </c>
      <c r="M42" s="18" t="s">
        <v>176</v>
      </c>
      <c r="N42" s="56" t="s">
        <v>115</v>
      </c>
      <c r="O42" s="213">
        <v>3</v>
      </c>
      <c r="P42" s="213" t="s">
        <v>162</v>
      </c>
      <c r="Q42" s="213">
        <v>0</v>
      </c>
      <c r="R42" s="59" t="s">
        <v>116</v>
      </c>
      <c r="S42" s="21">
        <v>7</v>
      </c>
      <c r="T42" s="198"/>
    </row>
    <row r="43" spans="1:20" ht="23.25" customHeight="1">
      <c r="A43" s="13">
        <v>10</v>
      </c>
      <c r="B43" s="14">
        <v>0.541666666666667</v>
      </c>
      <c r="C43" s="18" t="s">
        <v>174</v>
      </c>
      <c r="D43" s="56" t="s">
        <v>85</v>
      </c>
      <c r="E43" s="213">
        <v>0</v>
      </c>
      <c r="F43" s="213" t="s">
        <v>41</v>
      </c>
      <c r="G43" s="213">
        <v>7</v>
      </c>
      <c r="H43" s="59" t="s">
        <v>89</v>
      </c>
      <c r="I43" s="21">
        <v>11</v>
      </c>
      <c r="J43" s="16"/>
      <c r="K43" s="13">
        <v>10</v>
      </c>
      <c r="L43" s="14">
        <f t="shared" si="2"/>
        <v>0.541666666666667</v>
      </c>
      <c r="M43" s="18" t="s">
        <v>174</v>
      </c>
      <c r="N43" s="56" t="s">
        <v>203</v>
      </c>
      <c r="O43" s="213">
        <v>6</v>
      </c>
      <c r="P43" s="213" t="s">
        <v>162</v>
      </c>
      <c r="Q43" s="213">
        <v>0</v>
      </c>
      <c r="R43" s="59" t="s">
        <v>87</v>
      </c>
      <c r="S43" s="21">
        <v>11</v>
      </c>
      <c r="T43" s="198"/>
    </row>
    <row r="44" spans="1:20" ht="23.25" customHeight="1">
      <c r="A44" s="13">
        <v>11</v>
      </c>
      <c r="B44" s="14">
        <v>0.555555555555555</v>
      </c>
      <c r="C44" s="18" t="s">
        <v>175</v>
      </c>
      <c r="D44" s="56" t="s">
        <v>94</v>
      </c>
      <c r="E44" s="213">
        <v>1</v>
      </c>
      <c r="F44" s="213" t="s">
        <v>41</v>
      </c>
      <c r="G44" s="213">
        <v>0</v>
      </c>
      <c r="H44" s="59" t="s">
        <v>206</v>
      </c>
      <c r="I44" s="21">
        <v>12</v>
      </c>
      <c r="J44" s="16"/>
      <c r="K44" s="13">
        <v>11</v>
      </c>
      <c r="L44" s="14">
        <f t="shared" si="2"/>
        <v>0.555555555555555</v>
      </c>
      <c r="M44" s="18" t="s">
        <v>175</v>
      </c>
      <c r="N44" s="56" t="s">
        <v>204</v>
      </c>
      <c r="O44" s="213">
        <v>0</v>
      </c>
      <c r="P44" s="213" t="s">
        <v>162</v>
      </c>
      <c r="Q44" s="213">
        <v>4</v>
      </c>
      <c r="R44" s="59" t="s">
        <v>205</v>
      </c>
      <c r="S44" s="21">
        <v>12</v>
      </c>
      <c r="T44" s="198"/>
    </row>
    <row r="45" spans="1:20" ht="23.25" customHeight="1">
      <c r="A45" s="13">
        <v>12</v>
      </c>
      <c r="B45" s="14">
        <v>0.569444444444444</v>
      </c>
      <c r="C45" s="18" t="s">
        <v>176</v>
      </c>
      <c r="D45" s="185" t="s">
        <v>112</v>
      </c>
      <c r="E45" s="214">
        <v>1</v>
      </c>
      <c r="F45" s="214" t="s">
        <v>41</v>
      </c>
      <c r="G45" s="214">
        <v>0</v>
      </c>
      <c r="H45" s="186" t="s">
        <v>113</v>
      </c>
      <c r="I45" s="21">
        <v>10</v>
      </c>
      <c r="J45" s="16"/>
      <c r="K45" s="13">
        <v>12</v>
      </c>
      <c r="L45" s="14">
        <f t="shared" si="2"/>
        <v>0.569444444444444</v>
      </c>
      <c r="M45" s="18" t="s">
        <v>176</v>
      </c>
      <c r="N45" s="185" t="s">
        <v>207</v>
      </c>
      <c r="O45" s="214">
        <v>4</v>
      </c>
      <c r="P45" s="214" t="s">
        <v>162</v>
      </c>
      <c r="Q45" s="214">
        <v>2</v>
      </c>
      <c r="R45" s="186" t="s">
        <v>115</v>
      </c>
      <c r="S45" s="21">
        <v>10</v>
      </c>
      <c r="T45" s="198"/>
    </row>
    <row r="46" spans="1:20" ht="23.25" customHeight="1">
      <c r="A46" s="20">
        <v>13</v>
      </c>
      <c r="B46" s="14">
        <v>0.583333333333333</v>
      </c>
      <c r="C46" s="18" t="s">
        <v>174</v>
      </c>
      <c r="D46" s="56" t="s">
        <v>88</v>
      </c>
      <c r="E46" s="213">
        <v>4</v>
      </c>
      <c r="F46" s="213" t="s">
        <v>41</v>
      </c>
      <c r="G46" s="213">
        <v>2</v>
      </c>
      <c r="H46" s="59" t="s">
        <v>89</v>
      </c>
      <c r="I46" s="191">
        <v>14</v>
      </c>
      <c r="J46" s="399"/>
      <c r="K46" s="20">
        <v>13</v>
      </c>
      <c r="L46" s="23">
        <f t="shared" si="2"/>
        <v>0.583333333333333</v>
      </c>
      <c r="M46" s="18" t="s">
        <v>174</v>
      </c>
      <c r="N46" s="56" t="s">
        <v>85</v>
      </c>
      <c r="O46" s="213">
        <v>2</v>
      </c>
      <c r="P46" s="213" t="s">
        <v>162</v>
      </c>
      <c r="Q46" s="213">
        <v>5</v>
      </c>
      <c r="R46" s="59" t="s">
        <v>87</v>
      </c>
      <c r="S46" s="191">
        <v>14</v>
      </c>
      <c r="T46" s="198"/>
    </row>
    <row r="47" spans="1:20" ht="23.25" customHeight="1">
      <c r="A47" s="13">
        <v>14</v>
      </c>
      <c r="B47" s="23">
        <v>0.5972222222222222</v>
      </c>
      <c r="C47" s="18" t="s">
        <v>175</v>
      </c>
      <c r="D47" s="56" t="s">
        <v>97</v>
      </c>
      <c r="E47" s="213">
        <v>0</v>
      </c>
      <c r="F47" s="213" t="s">
        <v>41</v>
      </c>
      <c r="G47" s="213">
        <v>2</v>
      </c>
      <c r="H47" s="59" t="s">
        <v>206</v>
      </c>
      <c r="I47" s="21">
        <v>15</v>
      </c>
      <c r="J47" s="399"/>
      <c r="K47" s="13">
        <v>14</v>
      </c>
      <c r="L47" s="14">
        <f t="shared" si="2"/>
        <v>0.5972222222222222</v>
      </c>
      <c r="M47" s="18" t="s">
        <v>175</v>
      </c>
      <c r="N47" s="56" t="s">
        <v>94</v>
      </c>
      <c r="O47" s="213">
        <v>0</v>
      </c>
      <c r="P47" s="213" t="s">
        <v>162</v>
      </c>
      <c r="Q47" s="213">
        <v>5</v>
      </c>
      <c r="R47" s="59" t="s">
        <v>205</v>
      </c>
      <c r="S47" s="21">
        <v>15</v>
      </c>
      <c r="T47" s="198"/>
    </row>
    <row r="48" spans="1:20" ht="23.25" customHeight="1">
      <c r="A48" s="20">
        <v>15</v>
      </c>
      <c r="B48" s="14">
        <v>0.611111111111111</v>
      </c>
      <c r="C48" s="18" t="s">
        <v>176</v>
      </c>
      <c r="D48" s="56" t="s">
        <v>116</v>
      </c>
      <c r="E48" s="213">
        <v>1</v>
      </c>
      <c r="F48" s="213" t="s">
        <v>41</v>
      </c>
      <c r="G48" s="213">
        <v>0</v>
      </c>
      <c r="H48" s="59" t="s">
        <v>113</v>
      </c>
      <c r="I48" s="21">
        <v>13</v>
      </c>
      <c r="J48" s="16"/>
      <c r="K48" s="20">
        <v>15</v>
      </c>
      <c r="L48" s="14">
        <f t="shared" si="2"/>
        <v>0.611111111111111</v>
      </c>
      <c r="M48" s="18" t="s">
        <v>176</v>
      </c>
      <c r="N48" s="56" t="s">
        <v>112</v>
      </c>
      <c r="O48" s="213">
        <v>1</v>
      </c>
      <c r="P48" s="213" t="s">
        <v>162</v>
      </c>
      <c r="Q48" s="213">
        <v>3</v>
      </c>
      <c r="R48" s="59" t="s">
        <v>115</v>
      </c>
      <c r="S48" s="21">
        <v>13</v>
      </c>
      <c r="T48" s="198"/>
    </row>
    <row r="49" spans="1:20" ht="23.25" customHeight="1">
      <c r="A49" s="13">
        <v>16</v>
      </c>
      <c r="B49" s="14">
        <v>0.625</v>
      </c>
      <c r="C49" s="18" t="s">
        <v>174</v>
      </c>
      <c r="D49" s="56" t="s">
        <v>203</v>
      </c>
      <c r="E49" s="213">
        <v>3</v>
      </c>
      <c r="F49" s="213" t="s">
        <v>41</v>
      </c>
      <c r="G49" s="213">
        <v>1</v>
      </c>
      <c r="H49" s="59" t="s">
        <v>89</v>
      </c>
      <c r="I49" s="21">
        <v>17</v>
      </c>
      <c r="J49" s="16"/>
      <c r="K49" s="13">
        <v>16</v>
      </c>
      <c r="L49" s="14">
        <f t="shared" si="2"/>
        <v>0.625</v>
      </c>
      <c r="M49" s="18" t="s">
        <v>174</v>
      </c>
      <c r="N49" s="56" t="s">
        <v>85</v>
      </c>
      <c r="O49" s="213">
        <v>2</v>
      </c>
      <c r="P49" s="213" t="s">
        <v>162</v>
      </c>
      <c r="Q49" s="213">
        <v>3</v>
      </c>
      <c r="R49" s="59" t="s">
        <v>88</v>
      </c>
      <c r="S49" s="21">
        <v>17</v>
      </c>
      <c r="T49" s="198"/>
    </row>
    <row r="50" spans="1:20" ht="23.25" customHeight="1">
      <c r="A50" s="20">
        <v>17</v>
      </c>
      <c r="B50" s="14" t="s">
        <v>161</v>
      </c>
      <c r="C50" s="18" t="s">
        <v>175</v>
      </c>
      <c r="D50" s="56" t="s">
        <v>204</v>
      </c>
      <c r="E50" s="213">
        <v>2</v>
      </c>
      <c r="F50" s="213" t="s">
        <v>41</v>
      </c>
      <c r="G50" s="213">
        <v>1</v>
      </c>
      <c r="H50" s="59" t="s">
        <v>206</v>
      </c>
      <c r="I50" s="21">
        <v>18</v>
      </c>
      <c r="J50" s="16"/>
      <c r="K50" s="20">
        <v>17</v>
      </c>
      <c r="L50" s="14" t="str">
        <f t="shared" si="2"/>
        <v>15;20</v>
      </c>
      <c r="M50" s="18" t="s">
        <v>175</v>
      </c>
      <c r="N50" s="56" t="s">
        <v>94</v>
      </c>
      <c r="O50" s="213">
        <v>0</v>
      </c>
      <c r="P50" s="213" t="s">
        <v>162</v>
      </c>
      <c r="Q50" s="213">
        <v>5</v>
      </c>
      <c r="R50" s="59" t="s">
        <v>97</v>
      </c>
      <c r="S50" s="21">
        <v>18</v>
      </c>
      <c r="T50" s="198"/>
    </row>
    <row r="51" spans="1:20" ht="23.25" customHeight="1">
      <c r="A51" s="13">
        <v>18</v>
      </c>
      <c r="B51" s="14">
        <v>0.6527777777777778</v>
      </c>
      <c r="C51" s="18" t="s">
        <v>176</v>
      </c>
      <c r="D51" s="56" t="s">
        <v>207</v>
      </c>
      <c r="E51" s="213">
        <v>5</v>
      </c>
      <c r="F51" s="213" t="s">
        <v>41</v>
      </c>
      <c r="G51" s="213">
        <v>0</v>
      </c>
      <c r="H51" s="59" t="s">
        <v>113</v>
      </c>
      <c r="I51" s="21">
        <v>16</v>
      </c>
      <c r="J51" s="16"/>
      <c r="K51" s="13">
        <v>18</v>
      </c>
      <c r="L51" s="14">
        <f t="shared" si="2"/>
        <v>0.6527777777777778</v>
      </c>
      <c r="M51" s="18" t="s">
        <v>176</v>
      </c>
      <c r="N51" s="56" t="s">
        <v>112</v>
      </c>
      <c r="O51" s="213">
        <v>0</v>
      </c>
      <c r="P51" s="213" t="s">
        <v>162</v>
      </c>
      <c r="Q51" s="213">
        <v>1</v>
      </c>
      <c r="R51" s="59" t="s">
        <v>116</v>
      </c>
      <c r="S51" s="21">
        <v>16</v>
      </c>
      <c r="T51" s="198"/>
    </row>
    <row r="52" spans="1:20" ht="23.25" customHeight="1">
      <c r="A52" s="20">
        <v>19</v>
      </c>
      <c r="B52" s="14">
        <v>0.6666666666666666</v>
      </c>
      <c r="C52" s="18" t="s">
        <v>174</v>
      </c>
      <c r="D52" s="185" t="s">
        <v>203</v>
      </c>
      <c r="E52" s="214">
        <v>3</v>
      </c>
      <c r="F52" s="214" t="s">
        <v>41</v>
      </c>
      <c r="G52" s="214">
        <v>0</v>
      </c>
      <c r="H52" s="186" t="s">
        <v>88</v>
      </c>
      <c r="I52" s="21">
        <v>20</v>
      </c>
      <c r="J52" s="16"/>
      <c r="K52" s="20">
        <v>19</v>
      </c>
      <c r="L52" s="14">
        <f t="shared" si="2"/>
        <v>0.6666666666666666</v>
      </c>
      <c r="M52" s="18" t="s">
        <v>174</v>
      </c>
      <c r="N52" s="185" t="s">
        <v>87</v>
      </c>
      <c r="O52" s="214">
        <v>1</v>
      </c>
      <c r="P52" s="214" t="s">
        <v>162</v>
      </c>
      <c r="Q52" s="214">
        <v>1</v>
      </c>
      <c r="R52" s="186" t="s">
        <v>89</v>
      </c>
      <c r="S52" s="21">
        <v>20</v>
      </c>
      <c r="T52" s="198"/>
    </row>
    <row r="53" spans="1:20" ht="23.25" customHeight="1">
      <c r="A53" s="13">
        <v>20</v>
      </c>
      <c r="B53" s="14">
        <v>0.6805555555555555</v>
      </c>
      <c r="C53" s="18" t="s">
        <v>175</v>
      </c>
      <c r="D53" s="56" t="s">
        <v>204</v>
      </c>
      <c r="E53" s="213">
        <v>0</v>
      </c>
      <c r="F53" s="213" t="s">
        <v>41</v>
      </c>
      <c r="G53" s="213">
        <v>2</v>
      </c>
      <c r="H53" s="59" t="s">
        <v>97</v>
      </c>
      <c r="I53" s="191">
        <v>21</v>
      </c>
      <c r="J53" s="399"/>
      <c r="K53" s="13">
        <v>20</v>
      </c>
      <c r="L53" s="23">
        <f t="shared" si="2"/>
        <v>0.6805555555555555</v>
      </c>
      <c r="M53" s="18" t="s">
        <v>175</v>
      </c>
      <c r="N53" s="56" t="s">
        <v>205</v>
      </c>
      <c r="O53" s="213">
        <v>1</v>
      </c>
      <c r="P53" s="213" t="s">
        <v>162</v>
      </c>
      <c r="Q53" s="213">
        <v>1</v>
      </c>
      <c r="R53" s="59" t="s">
        <v>206</v>
      </c>
      <c r="S53" s="191">
        <v>21</v>
      </c>
      <c r="T53" s="198"/>
    </row>
    <row r="54" spans="1:20" ht="23.25" customHeight="1">
      <c r="A54" s="20">
        <v>21</v>
      </c>
      <c r="B54" s="23">
        <v>0.6944444444444445</v>
      </c>
      <c r="C54" s="18" t="s">
        <v>176</v>
      </c>
      <c r="D54" s="56" t="s">
        <v>207</v>
      </c>
      <c r="E54" s="213">
        <v>4</v>
      </c>
      <c r="F54" s="213" t="s">
        <v>41</v>
      </c>
      <c r="G54" s="213">
        <v>0</v>
      </c>
      <c r="H54" s="59" t="s">
        <v>116</v>
      </c>
      <c r="I54" s="21">
        <v>19</v>
      </c>
      <c r="J54" s="399"/>
      <c r="K54" s="20">
        <v>21</v>
      </c>
      <c r="L54" s="14">
        <f t="shared" si="2"/>
        <v>0.6944444444444445</v>
      </c>
      <c r="M54" s="18" t="s">
        <v>176</v>
      </c>
      <c r="N54" s="56" t="s">
        <v>115</v>
      </c>
      <c r="O54" s="213">
        <v>1</v>
      </c>
      <c r="P54" s="213" t="s">
        <v>162</v>
      </c>
      <c r="Q54" s="213">
        <v>0</v>
      </c>
      <c r="R54" s="59" t="s">
        <v>113</v>
      </c>
      <c r="S54" s="21">
        <v>19</v>
      </c>
      <c r="T54" s="198"/>
    </row>
    <row r="55" spans="1:20" ht="14.25">
      <c r="A55" s="198"/>
      <c r="B55" s="198"/>
      <c r="C55" s="198"/>
      <c r="D55" s="199"/>
      <c r="E55" s="198"/>
      <c r="F55" s="199"/>
      <c r="G55" s="198"/>
      <c r="H55" s="199"/>
      <c r="I55" s="199"/>
      <c r="J55" s="16"/>
      <c r="K55" s="199"/>
      <c r="L55" s="198"/>
      <c r="M55" s="198"/>
      <c r="N55" s="198"/>
      <c r="O55" s="198"/>
      <c r="P55" s="198"/>
      <c r="Q55" s="198"/>
      <c r="R55" s="198"/>
      <c r="S55" s="198"/>
      <c r="T55" s="198"/>
    </row>
    <row r="56" spans="1:20" ht="23.25" customHeight="1">
      <c r="A56" s="366">
        <v>39208</v>
      </c>
      <c r="B56" s="367"/>
      <c r="C56" s="368"/>
      <c r="D56" s="369" t="s">
        <v>163</v>
      </c>
      <c r="E56" s="370"/>
      <c r="F56" s="370"/>
      <c r="G56" s="370"/>
      <c r="H56" s="370"/>
      <c r="I56" s="371"/>
      <c r="J56" s="16"/>
      <c r="K56" s="366">
        <f>A56</f>
        <v>39208</v>
      </c>
      <c r="L56" s="367"/>
      <c r="M56" s="368"/>
      <c r="N56" s="369" t="s">
        <v>164</v>
      </c>
      <c r="O56" s="370"/>
      <c r="P56" s="370"/>
      <c r="Q56" s="370"/>
      <c r="R56" s="370"/>
      <c r="S56" s="371"/>
      <c r="T56" s="198"/>
    </row>
    <row r="57" spans="1:20" ht="23.25" customHeight="1">
      <c r="A57" s="210"/>
      <c r="B57" s="211"/>
      <c r="C57" s="212"/>
      <c r="D57" s="377" t="s">
        <v>209</v>
      </c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9"/>
      <c r="T57" s="198"/>
    </row>
    <row r="58" spans="1:20" ht="23.25" customHeight="1">
      <c r="A58" s="197" t="s">
        <v>25</v>
      </c>
      <c r="B58" s="195" t="s">
        <v>39</v>
      </c>
      <c r="C58" s="195"/>
      <c r="D58" s="372" t="s">
        <v>26</v>
      </c>
      <c r="E58" s="373"/>
      <c r="F58" s="373"/>
      <c r="G58" s="373"/>
      <c r="H58" s="374"/>
      <c r="I58" s="196" t="s">
        <v>27</v>
      </c>
      <c r="J58" s="16"/>
      <c r="K58" s="197" t="s">
        <v>25</v>
      </c>
      <c r="L58" s="195" t="s">
        <v>39</v>
      </c>
      <c r="M58" s="195"/>
      <c r="N58" s="372" t="s">
        <v>26</v>
      </c>
      <c r="O58" s="373"/>
      <c r="P58" s="373"/>
      <c r="Q58" s="373"/>
      <c r="R58" s="374"/>
      <c r="S58" s="196" t="s">
        <v>27</v>
      </c>
      <c r="T58" s="198"/>
    </row>
    <row r="59" spans="1:20" ht="23.25" customHeight="1">
      <c r="A59" s="13">
        <v>1</v>
      </c>
      <c r="B59" s="14">
        <v>0.4166666666666667</v>
      </c>
      <c r="C59" s="18" t="s">
        <v>210</v>
      </c>
      <c r="D59" s="56" t="s">
        <v>115</v>
      </c>
      <c r="E59" s="19">
        <v>2</v>
      </c>
      <c r="F59" s="19" t="s">
        <v>41</v>
      </c>
      <c r="G59" s="19">
        <v>0</v>
      </c>
      <c r="H59" s="59" t="s">
        <v>203</v>
      </c>
      <c r="I59" s="21" t="s">
        <v>236</v>
      </c>
      <c r="J59" s="16"/>
      <c r="K59" s="20">
        <v>1</v>
      </c>
      <c r="L59" s="23">
        <f>B59</f>
        <v>0.4166666666666667</v>
      </c>
      <c r="M59" s="18" t="s">
        <v>214</v>
      </c>
      <c r="N59" s="56" t="s">
        <v>199</v>
      </c>
      <c r="O59" s="19">
        <v>1</v>
      </c>
      <c r="P59" s="19" t="s">
        <v>162</v>
      </c>
      <c r="Q59" s="19">
        <v>0</v>
      </c>
      <c r="R59" s="59" t="s">
        <v>97</v>
      </c>
      <c r="S59" s="21" t="s">
        <v>236</v>
      </c>
      <c r="T59" s="198"/>
    </row>
    <row r="60" spans="1:20" ht="23.25" customHeight="1">
      <c r="A60" s="13">
        <v>2</v>
      </c>
      <c r="B60" s="14">
        <v>0.4375</v>
      </c>
      <c r="C60" s="18" t="s">
        <v>211</v>
      </c>
      <c r="D60" s="56" t="s">
        <v>197</v>
      </c>
      <c r="E60" s="19">
        <v>2</v>
      </c>
      <c r="F60" s="213" t="s">
        <v>238</v>
      </c>
      <c r="G60" s="19">
        <v>2</v>
      </c>
      <c r="H60" s="59" t="s">
        <v>64</v>
      </c>
      <c r="I60" s="21" t="s">
        <v>236</v>
      </c>
      <c r="J60" s="16"/>
      <c r="K60" s="20">
        <v>2</v>
      </c>
      <c r="L60" s="23">
        <f>B60</f>
        <v>0.4375</v>
      </c>
      <c r="M60" s="18" t="s">
        <v>215</v>
      </c>
      <c r="N60" s="56" t="str">
        <f>H13</f>
        <v>暁星アストラA</v>
      </c>
      <c r="O60" s="19">
        <v>5</v>
      </c>
      <c r="P60" s="19" t="s">
        <v>162</v>
      </c>
      <c r="Q60" s="19">
        <v>1</v>
      </c>
      <c r="R60" s="59" t="s">
        <v>82</v>
      </c>
      <c r="S60" s="21" t="s">
        <v>236</v>
      </c>
      <c r="T60" s="198"/>
    </row>
    <row r="61" spans="1:20" ht="23.25" customHeight="1">
      <c r="A61" s="13">
        <v>3</v>
      </c>
      <c r="B61" s="14">
        <v>0.4583333333333333</v>
      </c>
      <c r="C61" s="18" t="s">
        <v>212</v>
      </c>
      <c r="D61" s="56" t="s">
        <v>205</v>
      </c>
      <c r="E61" s="19">
        <v>3</v>
      </c>
      <c r="F61" s="219">
        <v>42065</v>
      </c>
      <c r="G61" s="19">
        <v>0</v>
      </c>
      <c r="H61" s="59" t="str">
        <f>D59</f>
        <v>猿楽FC</v>
      </c>
      <c r="I61" s="21" t="s">
        <v>236</v>
      </c>
      <c r="J61" s="16"/>
      <c r="K61" s="13">
        <v>3</v>
      </c>
      <c r="L61" s="14">
        <f aca="true" t="shared" si="3" ref="L61:L67">B61</f>
        <v>0.4583333333333333</v>
      </c>
      <c r="M61" s="18" t="s">
        <v>216</v>
      </c>
      <c r="N61" s="56" t="str">
        <f>R26</f>
        <v>FC　BONOS　B</v>
      </c>
      <c r="O61" s="19">
        <v>2</v>
      </c>
      <c r="P61" s="19" t="s">
        <v>162</v>
      </c>
      <c r="Q61" s="19">
        <v>0</v>
      </c>
      <c r="R61" s="59" t="str">
        <f>N47</f>
        <v>ラスカル千駄木</v>
      </c>
      <c r="S61" s="21" t="s">
        <v>236</v>
      </c>
      <c r="T61" s="198"/>
    </row>
    <row r="62" spans="1:20" ht="23.25" customHeight="1">
      <c r="A62" s="13">
        <v>4</v>
      </c>
      <c r="B62" s="14">
        <v>0.4791666666666667</v>
      </c>
      <c r="C62" s="18" t="s">
        <v>217</v>
      </c>
      <c r="D62" s="56" t="s">
        <v>88</v>
      </c>
      <c r="E62" s="19">
        <v>3</v>
      </c>
      <c r="F62" s="19" t="s">
        <v>41</v>
      </c>
      <c r="G62" s="19">
        <v>0</v>
      </c>
      <c r="H62" s="59" t="str">
        <f>N9</f>
        <v>FC千代田</v>
      </c>
      <c r="I62" s="21" t="s">
        <v>236</v>
      </c>
      <c r="J62" s="16"/>
      <c r="K62" s="13">
        <v>4</v>
      </c>
      <c r="L62" s="14">
        <f t="shared" si="3"/>
        <v>0.4791666666666667</v>
      </c>
      <c r="M62" s="18" t="s">
        <v>227</v>
      </c>
      <c r="N62" s="56"/>
      <c r="O62" s="19"/>
      <c r="P62" s="19" t="s">
        <v>162</v>
      </c>
      <c r="Q62" s="19"/>
      <c r="R62" s="57"/>
      <c r="S62" s="21"/>
      <c r="T62" s="198"/>
    </row>
    <row r="63" spans="1:20" ht="23.25" customHeight="1">
      <c r="A63" s="13">
        <v>5</v>
      </c>
      <c r="B63" s="14">
        <v>0.5</v>
      </c>
      <c r="C63" s="18" t="s">
        <v>213</v>
      </c>
      <c r="D63" s="56" t="str">
        <f>D61</f>
        <v>ソレイユFCJr</v>
      </c>
      <c r="E63" s="19">
        <v>5</v>
      </c>
      <c r="F63" s="19" t="s">
        <v>41</v>
      </c>
      <c r="G63" s="19">
        <v>0</v>
      </c>
      <c r="H63" s="59" t="str">
        <f>D60</f>
        <v>FC　WASEDA</v>
      </c>
      <c r="I63" s="21" t="s">
        <v>236</v>
      </c>
      <c r="J63" s="16"/>
      <c r="K63" s="13">
        <v>5</v>
      </c>
      <c r="L63" s="14">
        <f t="shared" si="3"/>
        <v>0.5</v>
      </c>
      <c r="M63" s="18" t="s">
        <v>218</v>
      </c>
      <c r="N63" s="56" t="s">
        <v>240</v>
      </c>
      <c r="O63" s="19">
        <v>5</v>
      </c>
      <c r="P63" s="19" t="s">
        <v>162</v>
      </c>
      <c r="Q63" s="19">
        <v>2</v>
      </c>
      <c r="R63" s="59" t="s">
        <v>199</v>
      </c>
      <c r="S63" s="21" t="s">
        <v>236</v>
      </c>
      <c r="T63" s="198"/>
    </row>
    <row r="64" spans="1:20" ht="23.25" customHeight="1">
      <c r="A64" s="13">
        <v>6</v>
      </c>
      <c r="B64" s="14">
        <v>0.5208333333333334</v>
      </c>
      <c r="C64" s="18" t="s">
        <v>219</v>
      </c>
      <c r="D64" s="56" t="s">
        <v>207</v>
      </c>
      <c r="E64" s="19">
        <v>11</v>
      </c>
      <c r="F64" s="19" t="s">
        <v>41</v>
      </c>
      <c r="G64" s="19">
        <v>0</v>
      </c>
      <c r="H64" s="59" t="s">
        <v>88</v>
      </c>
      <c r="I64" s="21" t="s">
        <v>236</v>
      </c>
      <c r="J64" s="16"/>
      <c r="K64" s="13">
        <v>6</v>
      </c>
      <c r="L64" s="14">
        <f t="shared" si="3"/>
        <v>0.5208333333333334</v>
      </c>
      <c r="M64" s="18" t="s">
        <v>220</v>
      </c>
      <c r="N64" s="56" t="s">
        <v>81</v>
      </c>
      <c r="O64" s="19">
        <v>2</v>
      </c>
      <c r="P64" s="213" t="s">
        <v>239</v>
      </c>
      <c r="Q64" s="19">
        <v>2</v>
      </c>
      <c r="R64" s="59" t="s">
        <v>235</v>
      </c>
      <c r="S64" s="21" t="s">
        <v>236</v>
      </c>
      <c r="T64" s="198"/>
    </row>
    <row r="65" spans="1:20" ht="23.25" customHeight="1">
      <c r="A65" s="13">
        <v>7</v>
      </c>
      <c r="B65" s="14">
        <v>0.5416666666666666</v>
      </c>
      <c r="C65" s="18"/>
      <c r="D65" s="58"/>
      <c r="E65" s="19"/>
      <c r="F65" s="19" t="s">
        <v>41</v>
      </c>
      <c r="G65" s="19"/>
      <c r="H65" s="59"/>
      <c r="I65" s="21"/>
      <c r="J65" s="16"/>
      <c r="K65" s="13">
        <v>7</v>
      </c>
      <c r="L65" s="14">
        <f t="shared" si="3"/>
        <v>0.5416666666666666</v>
      </c>
      <c r="M65" s="18"/>
      <c r="N65" s="56"/>
      <c r="O65" s="19"/>
      <c r="P65" s="19" t="s">
        <v>162</v>
      </c>
      <c r="Q65" s="19"/>
      <c r="R65" s="57"/>
      <c r="S65" s="21"/>
      <c r="T65" s="198"/>
    </row>
    <row r="66" spans="1:20" ht="23.25" customHeight="1">
      <c r="A66" s="13">
        <v>8</v>
      </c>
      <c r="B66" s="14">
        <v>0.5625</v>
      </c>
      <c r="C66" s="18"/>
      <c r="D66" s="56"/>
      <c r="E66" s="19"/>
      <c r="F66" s="19"/>
      <c r="G66" s="19"/>
      <c r="H66" s="59"/>
      <c r="I66" s="21"/>
      <c r="J66" s="16"/>
      <c r="K66" s="13">
        <v>8</v>
      </c>
      <c r="L66" s="14">
        <f t="shared" si="3"/>
        <v>0.5625</v>
      </c>
      <c r="M66" s="18" t="s">
        <v>127</v>
      </c>
      <c r="N66" s="56" t="s">
        <v>207</v>
      </c>
      <c r="O66" s="19">
        <v>5</v>
      </c>
      <c r="P66" s="19" t="s">
        <v>41</v>
      </c>
      <c r="Q66" s="19">
        <v>1</v>
      </c>
      <c r="R66" s="59" t="s">
        <v>81</v>
      </c>
      <c r="S66" s="21" t="s">
        <v>236</v>
      </c>
      <c r="T66" s="198"/>
    </row>
    <row r="67" spans="1:20" ht="23.25" customHeight="1">
      <c r="A67" s="13">
        <v>9</v>
      </c>
      <c r="B67" s="14">
        <v>0.5833333333333334</v>
      </c>
      <c r="C67" s="18"/>
      <c r="D67" s="58"/>
      <c r="E67" s="19"/>
      <c r="F67" s="19" t="s">
        <v>41</v>
      </c>
      <c r="G67" s="19"/>
      <c r="H67" s="59"/>
      <c r="I67" s="21"/>
      <c r="J67" s="16"/>
      <c r="K67" s="13">
        <v>9</v>
      </c>
      <c r="L67" s="14">
        <f t="shared" si="3"/>
        <v>0.5833333333333334</v>
      </c>
      <c r="M67" s="18"/>
      <c r="N67" s="60"/>
      <c r="O67" s="19"/>
      <c r="P67" s="19" t="s">
        <v>162</v>
      </c>
      <c r="Q67" s="19"/>
      <c r="R67" s="61"/>
      <c r="S67" s="21"/>
      <c r="T67" s="198"/>
    </row>
    <row r="68" spans="1:20" ht="14.25">
      <c r="A68" s="198"/>
      <c r="B68" s="198"/>
      <c r="C68" s="198"/>
      <c r="D68" s="199"/>
      <c r="E68" s="198"/>
      <c r="F68" s="199"/>
      <c r="G68" s="198"/>
      <c r="H68" s="199"/>
      <c r="I68" s="199"/>
      <c r="J68" s="16"/>
      <c r="K68" s="199"/>
      <c r="L68" s="198"/>
      <c r="M68" s="198"/>
      <c r="N68" s="198"/>
      <c r="O68" s="198"/>
      <c r="P68" s="198"/>
      <c r="Q68" s="198"/>
      <c r="R68" s="198"/>
      <c r="S68" s="198"/>
      <c r="T68" s="198"/>
    </row>
    <row r="69" spans="1:20" ht="23.25" customHeight="1">
      <c r="A69" s="366">
        <v>39212</v>
      </c>
      <c r="B69" s="367"/>
      <c r="C69" s="368"/>
      <c r="D69" s="369" t="s">
        <v>221</v>
      </c>
      <c r="E69" s="370"/>
      <c r="F69" s="370"/>
      <c r="G69" s="370"/>
      <c r="H69" s="370"/>
      <c r="I69" s="371"/>
      <c r="J69" s="16"/>
      <c r="K69" s="366">
        <v>39218</v>
      </c>
      <c r="L69" s="367"/>
      <c r="M69" s="368"/>
      <c r="N69" s="369" t="s">
        <v>246</v>
      </c>
      <c r="O69" s="370"/>
      <c r="P69" s="370"/>
      <c r="Q69" s="370"/>
      <c r="R69" s="370"/>
      <c r="S69" s="371"/>
      <c r="T69" s="198"/>
    </row>
    <row r="70" spans="1:20" ht="23.25" customHeight="1">
      <c r="A70" s="210"/>
      <c r="B70" s="211"/>
      <c r="C70" s="212"/>
      <c r="D70" s="375" t="s">
        <v>226</v>
      </c>
      <c r="E70" s="376"/>
      <c r="F70" s="376"/>
      <c r="G70" s="376"/>
      <c r="H70" s="376"/>
      <c r="I70" s="376"/>
      <c r="J70" s="218"/>
      <c r="K70" s="218"/>
      <c r="L70" s="218"/>
      <c r="M70" s="218"/>
      <c r="N70" s="375" t="s">
        <v>247</v>
      </c>
      <c r="O70" s="376"/>
      <c r="P70" s="376"/>
      <c r="Q70" s="376"/>
      <c r="R70" s="376"/>
      <c r="S70" s="376"/>
      <c r="T70" s="198"/>
    </row>
    <row r="71" spans="1:20" ht="23.25" customHeight="1">
      <c r="A71" s="197" t="s">
        <v>25</v>
      </c>
      <c r="B71" s="195" t="s">
        <v>39</v>
      </c>
      <c r="C71" s="195"/>
      <c r="D71" s="372" t="s">
        <v>26</v>
      </c>
      <c r="E71" s="373"/>
      <c r="F71" s="373"/>
      <c r="G71" s="373"/>
      <c r="H71" s="374"/>
      <c r="I71" s="196" t="s">
        <v>27</v>
      </c>
      <c r="J71" s="16"/>
      <c r="K71" s="197" t="s">
        <v>25</v>
      </c>
      <c r="L71" s="195" t="s">
        <v>39</v>
      </c>
      <c r="M71" s="195"/>
      <c r="N71" s="372" t="s">
        <v>26</v>
      </c>
      <c r="O71" s="373"/>
      <c r="P71" s="373"/>
      <c r="Q71" s="373"/>
      <c r="R71" s="374"/>
      <c r="S71" s="196" t="s">
        <v>27</v>
      </c>
      <c r="T71" s="198"/>
    </row>
    <row r="72" spans="1:19" ht="23.25" customHeight="1">
      <c r="A72" s="13">
        <v>1</v>
      </c>
      <c r="B72" s="14">
        <v>0.6041666666666666</v>
      </c>
      <c r="C72" s="18" t="s">
        <v>222</v>
      </c>
      <c r="D72" s="56" t="str">
        <f>N20</f>
        <v>FCとんぼA</v>
      </c>
      <c r="E72" s="19">
        <v>7</v>
      </c>
      <c r="F72" s="19" t="s">
        <v>41</v>
      </c>
      <c r="G72" s="19">
        <v>1</v>
      </c>
      <c r="H72" s="59" t="str">
        <f>D25</f>
        <v>自由が丘SC</v>
      </c>
      <c r="I72" s="21" t="s">
        <v>236</v>
      </c>
      <c r="J72" s="16"/>
      <c r="K72" s="20">
        <v>1</v>
      </c>
      <c r="L72" s="14">
        <v>0.5625</v>
      </c>
      <c r="M72" s="18" t="s">
        <v>228</v>
      </c>
      <c r="N72" s="272" t="s">
        <v>240</v>
      </c>
      <c r="O72" s="273">
        <v>2</v>
      </c>
      <c r="P72" s="273" t="s">
        <v>41</v>
      </c>
      <c r="Q72" s="273">
        <v>3</v>
      </c>
      <c r="R72" s="274" t="s">
        <v>207</v>
      </c>
      <c r="S72" s="22" t="s">
        <v>236</v>
      </c>
    </row>
    <row r="73" spans="1:19" ht="23.25" customHeight="1">
      <c r="A73" s="13">
        <v>2</v>
      </c>
      <c r="B73" s="14">
        <v>0.625</v>
      </c>
      <c r="C73" s="18" t="s">
        <v>223</v>
      </c>
      <c r="D73" s="56" t="s">
        <v>201</v>
      </c>
      <c r="E73" s="19">
        <v>2</v>
      </c>
      <c r="F73" s="19" t="s">
        <v>41</v>
      </c>
      <c r="G73" s="19">
        <v>1</v>
      </c>
      <c r="H73" s="59" t="str">
        <f>D16</f>
        <v>ヴィトーリア目黒</v>
      </c>
      <c r="I73" s="21" t="s">
        <v>236</v>
      </c>
      <c r="J73" s="16"/>
      <c r="K73" s="20">
        <v>2</v>
      </c>
      <c r="L73" s="14">
        <v>0.5833333333333334</v>
      </c>
      <c r="M73" s="18" t="s">
        <v>229</v>
      </c>
      <c r="N73" s="272" t="s">
        <v>198</v>
      </c>
      <c r="O73" s="273">
        <v>3</v>
      </c>
      <c r="P73" s="273" t="s">
        <v>41</v>
      </c>
      <c r="Q73" s="273">
        <v>2</v>
      </c>
      <c r="R73" s="274" t="s">
        <v>205</v>
      </c>
      <c r="S73" s="21" t="s">
        <v>236</v>
      </c>
    </row>
    <row r="74" spans="1:19" ht="23.25" customHeight="1">
      <c r="A74" s="13">
        <v>3</v>
      </c>
      <c r="B74" s="14">
        <v>0.6458333333333334</v>
      </c>
      <c r="C74" s="18" t="s">
        <v>224</v>
      </c>
      <c r="D74" s="56" t="s">
        <v>198</v>
      </c>
      <c r="E74" s="19">
        <v>1</v>
      </c>
      <c r="F74" s="19" t="s">
        <v>41</v>
      </c>
      <c r="G74" s="19">
        <v>0</v>
      </c>
      <c r="H74" s="59" t="str">
        <f>D12</f>
        <v>東根JFC</v>
      </c>
      <c r="I74" s="21" t="s">
        <v>236</v>
      </c>
      <c r="J74" s="16"/>
      <c r="K74" s="13">
        <v>3</v>
      </c>
      <c r="L74" s="14">
        <v>0.6041666666666666</v>
      </c>
      <c r="M74" s="18"/>
      <c r="N74" s="363" t="s">
        <v>249</v>
      </c>
      <c r="O74" s="364"/>
      <c r="P74" s="364"/>
      <c r="Q74" s="364"/>
      <c r="R74" s="365"/>
      <c r="S74" s="21"/>
    </row>
    <row r="75" spans="1:19" ht="23.25" customHeight="1">
      <c r="A75" s="13">
        <v>4</v>
      </c>
      <c r="B75" s="14">
        <v>0.6666666666666666</v>
      </c>
      <c r="C75" s="18" t="s">
        <v>227</v>
      </c>
      <c r="D75" s="60"/>
      <c r="E75" s="19"/>
      <c r="F75" s="19" t="s">
        <v>41</v>
      </c>
      <c r="G75" s="19"/>
      <c r="H75" s="61"/>
      <c r="I75" s="21"/>
      <c r="J75" s="16"/>
      <c r="K75" s="13">
        <v>4</v>
      </c>
      <c r="L75" s="14">
        <v>0.625</v>
      </c>
      <c r="M75" s="18" t="s">
        <v>230</v>
      </c>
      <c r="N75" s="275" t="s">
        <v>205</v>
      </c>
      <c r="O75" s="276">
        <v>1</v>
      </c>
      <c r="P75" s="273" t="s">
        <v>41</v>
      </c>
      <c r="Q75" s="273">
        <v>2</v>
      </c>
      <c r="R75" s="274" t="s">
        <v>207</v>
      </c>
      <c r="S75" s="21" t="s">
        <v>236</v>
      </c>
    </row>
    <row r="76" spans="1:19" ht="23.25" customHeight="1">
      <c r="A76" s="13">
        <v>5</v>
      </c>
      <c r="B76" s="14">
        <v>0.6875</v>
      </c>
      <c r="C76" s="18" t="s">
        <v>225</v>
      </c>
      <c r="D76" s="56" t="str">
        <f>D73</f>
        <v>ＦＣ　ＢＯＮＯＳ</v>
      </c>
      <c r="E76" s="19">
        <v>0</v>
      </c>
      <c r="F76" s="19" t="s">
        <v>41</v>
      </c>
      <c r="G76" s="19">
        <v>3</v>
      </c>
      <c r="H76" s="59" t="str">
        <f>D74</f>
        <v>FCとんぼA</v>
      </c>
      <c r="I76" s="21" t="s">
        <v>236</v>
      </c>
      <c r="J76" s="16"/>
      <c r="K76" s="13">
        <v>5</v>
      </c>
      <c r="L76" s="14">
        <v>0.6458333333333334</v>
      </c>
      <c r="M76" s="18" t="s">
        <v>231</v>
      </c>
      <c r="N76" s="272" t="s">
        <v>198</v>
      </c>
      <c r="O76" s="273">
        <v>0</v>
      </c>
      <c r="P76" s="273" t="s">
        <v>41</v>
      </c>
      <c r="Q76" s="273">
        <v>3</v>
      </c>
      <c r="R76" s="274" t="s">
        <v>240</v>
      </c>
      <c r="S76" s="21" t="s">
        <v>236</v>
      </c>
    </row>
    <row r="77" spans="1:19" ht="23.25" customHeight="1">
      <c r="A77" s="13">
        <v>6</v>
      </c>
      <c r="B77" s="14">
        <v>0.7083333333333334</v>
      </c>
      <c r="C77" s="18"/>
      <c r="D77" s="56"/>
      <c r="E77" s="19"/>
      <c r="F77" s="19" t="s">
        <v>41</v>
      </c>
      <c r="G77" s="19"/>
      <c r="H77" s="57"/>
      <c r="I77" s="21"/>
      <c r="J77" s="16"/>
      <c r="K77" s="13">
        <v>6</v>
      </c>
      <c r="L77" s="14">
        <v>0.6666666666666666</v>
      </c>
      <c r="M77" s="18" t="s">
        <v>232</v>
      </c>
      <c r="N77" s="363" t="s">
        <v>249</v>
      </c>
      <c r="O77" s="364"/>
      <c r="P77" s="364"/>
      <c r="Q77" s="364"/>
      <c r="R77" s="365"/>
      <c r="S77" s="21"/>
    </row>
    <row r="78" spans="1:19" ht="23.25" customHeight="1">
      <c r="A78" s="13"/>
      <c r="B78" s="14"/>
      <c r="C78" s="18"/>
      <c r="D78" s="58"/>
      <c r="E78" s="19"/>
      <c r="F78" s="19"/>
      <c r="G78" s="19"/>
      <c r="H78" s="59"/>
      <c r="I78" s="21"/>
      <c r="J78" s="16"/>
      <c r="K78" s="13">
        <v>7</v>
      </c>
      <c r="L78" s="14">
        <v>0.6875</v>
      </c>
      <c r="M78" s="18" t="s">
        <v>233</v>
      </c>
      <c r="N78" s="272" t="s">
        <v>248</v>
      </c>
      <c r="O78" s="273">
        <v>4</v>
      </c>
      <c r="P78" s="273" t="s">
        <v>41</v>
      </c>
      <c r="Q78" s="273">
        <v>2</v>
      </c>
      <c r="R78" s="274" t="s">
        <v>240</v>
      </c>
      <c r="S78" s="21" t="s">
        <v>236</v>
      </c>
    </row>
    <row r="79" spans="1:19" ht="23.25" customHeight="1">
      <c r="A79" s="13"/>
      <c r="B79" s="14"/>
      <c r="C79" s="18"/>
      <c r="D79" s="56"/>
      <c r="E79" s="19"/>
      <c r="F79" s="19"/>
      <c r="G79" s="19"/>
      <c r="H79" s="57"/>
      <c r="I79" s="21"/>
      <c r="J79" s="16"/>
      <c r="K79" s="13">
        <v>8</v>
      </c>
      <c r="L79" s="14">
        <v>0.7083333333333334</v>
      </c>
      <c r="M79" s="18" t="s">
        <v>234</v>
      </c>
      <c r="N79" s="272" t="s">
        <v>198</v>
      </c>
      <c r="O79" s="273">
        <v>1</v>
      </c>
      <c r="P79" s="273" t="s">
        <v>41</v>
      </c>
      <c r="Q79" s="273">
        <v>1</v>
      </c>
      <c r="R79" s="274" t="s">
        <v>207</v>
      </c>
      <c r="S79" s="21" t="s">
        <v>236</v>
      </c>
    </row>
    <row r="80" spans="1:19" ht="23.25" customHeight="1">
      <c r="A80" s="13"/>
      <c r="B80" s="14"/>
      <c r="C80" s="18"/>
      <c r="D80" s="58"/>
      <c r="E80" s="19"/>
      <c r="F80" s="19"/>
      <c r="G80" s="19"/>
      <c r="H80" s="59"/>
      <c r="I80" s="21"/>
      <c r="J80" s="16"/>
      <c r="K80" s="13">
        <v>9</v>
      </c>
      <c r="L80" s="14"/>
      <c r="M80" s="18"/>
      <c r="N80" s="363" t="s">
        <v>249</v>
      </c>
      <c r="O80" s="364"/>
      <c r="P80" s="364"/>
      <c r="Q80" s="364"/>
      <c r="R80" s="365"/>
      <c r="S80" s="21"/>
    </row>
    <row r="83" spans="12:15" ht="14.25">
      <c r="L83" s="277" t="s">
        <v>74</v>
      </c>
      <c r="M83" s="277"/>
      <c r="N83" s="278" t="s">
        <v>207</v>
      </c>
      <c r="O83" s="278"/>
    </row>
    <row r="84" spans="12:15" ht="14.25">
      <c r="L84" s="277" t="s">
        <v>76</v>
      </c>
      <c r="M84" s="277"/>
      <c r="N84" s="278" t="s">
        <v>198</v>
      </c>
      <c r="O84" s="278"/>
    </row>
    <row r="85" spans="12:15" ht="14.25">
      <c r="L85" s="277" t="s">
        <v>78</v>
      </c>
      <c r="M85" s="277"/>
      <c r="N85" s="278" t="s">
        <v>205</v>
      </c>
      <c r="O85" s="278"/>
    </row>
    <row r="86" spans="12:15" ht="14.25">
      <c r="L86" s="277" t="s">
        <v>250</v>
      </c>
      <c r="M86" s="277"/>
      <c r="N86" s="278" t="s">
        <v>240</v>
      </c>
      <c r="O86" s="278"/>
    </row>
  </sheetData>
  <sheetProtection/>
  <mergeCells count="40">
    <mergeCell ref="N8:R8"/>
    <mergeCell ref="J28:J29"/>
    <mergeCell ref="N70:S70"/>
    <mergeCell ref="N58:R58"/>
    <mergeCell ref="D33:H33"/>
    <mergeCell ref="N33:R33"/>
    <mergeCell ref="J46:J47"/>
    <mergeCell ref="J53:J54"/>
    <mergeCell ref="N56:S56"/>
    <mergeCell ref="D58:H58"/>
    <mergeCell ref="D31:I31"/>
    <mergeCell ref="A1:S2"/>
    <mergeCell ref="D6:I6"/>
    <mergeCell ref="A6:C6"/>
    <mergeCell ref="K6:M6"/>
    <mergeCell ref="N6:S6"/>
    <mergeCell ref="A4:S4"/>
    <mergeCell ref="A3:S3"/>
    <mergeCell ref="D7:S7"/>
    <mergeCell ref="D8:H8"/>
    <mergeCell ref="D32:S32"/>
    <mergeCell ref="D57:S57"/>
    <mergeCell ref="A5:S5"/>
    <mergeCell ref="J21:J22"/>
    <mergeCell ref="K31:M31"/>
    <mergeCell ref="N31:S31"/>
    <mergeCell ref="A56:C56"/>
    <mergeCell ref="D56:I56"/>
    <mergeCell ref="K56:M56"/>
    <mergeCell ref="A31:C31"/>
    <mergeCell ref="N74:R74"/>
    <mergeCell ref="N77:R77"/>
    <mergeCell ref="N80:R80"/>
    <mergeCell ref="A69:C69"/>
    <mergeCell ref="D69:I69"/>
    <mergeCell ref="K69:M69"/>
    <mergeCell ref="N69:S69"/>
    <mergeCell ref="D71:H71"/>
    <mergeCell ref="N71:R71"/>
    <mergeCell ref="D70:I70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200" verticalDpi="200" orientation="landscape" paperSize="9" scale="65" r:id="rId1"/>
  <headerFooter alignWithMargins="0">
    <oddHeader>&amp;R&amp;"AR丸ゴシック体M,標準"&amp;D現在</oddHeader>
    <oddFooter>&amp;C&amp;P/&amp;N&amp;RTJF：７ブロック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85" zoomScaleNormal="85" zoomScalePageLayoutView="0" workbookViewId="0" topLeftCell="A1">
      <selection activeCell="N12" sqref="N12"/>
    </sheetView>
  </sheetViews>
  <sheetFormatPr defaultColWidth="11.00390625" defaultRowHeight="14.25"/>
  <cols>
    <col min="1" max="1" width="2.625" style="1" bestFit="1" customWidth="1"/>
    <col min="2" max="2" width="15.625" style="1" bestFit="1" customWidth="1"/>
    <col min="3" max="3" width="1.75390625" style="1" customWidth="1"/>
    <col min="4" max="5" width="3.625" style="0" customWidth="1"/>
    <col min="6" max="6" width="17.875" style="0" customWidth="1"/>
  </cols>
  <sheetData>
    <row r="1" spans="1:8" ht="30" customHeight="1">
      <c r="A1" s="405" t="s">
        <v>177</v>
      </c>
      <c r="B1" s="405"/>
      <c r="C1" s="405"/>
      <c r="D1" s="405"/>
      <c r="E1" s="405"/>
      <c r="F1" s="405"/>
      <c r="G1" s="405"/>
      <c r="H1" s="405"/>
    </row>
    <row r="2" ht="8.25" customHeight="1"/>
    <row r="3" spans="2:11" ht="27.75" customHeight="1">
      <c r="B3" s="406" t="s">
        <v>38</v>
      </c>
      <c r="C3" s="406"/>
      <c r="D3" s="406"/>
      <c r="E3" s="406"/>
      <c r="F3" s="406"/>
      <c r="G3" s="406"/>
      <c r="H3" s="406"/>
      <c r="I3" s="406"/>
      <c r="J3" s="406"/>
      <c r="K3" s="406"/>
    </row>
    <row r="4" spans="1:11" ht="17.25" customHeight="1">
      <c r="A4" s="1" t="s">
        <v>13</v>
      </c>
      <c r="B4" s="1" t="s">
        <v>14</v>
      </c>
      <c r="D4" s="401" t="s">
        <v>178</v>
      </c>
      <c r="E4" s="401"/>
      <c r="F4" s="401"/>
      <c r="G4" s="401"/>
      <c r="H4" s="401"/>
      <c r="I4" s="401"/>
      <c r="J4" s="401"/>
      <c r="K4" s="401"/>
    </row>
    <row r="5" spans="4:11" ht="17.25" customHeight="1">
      <c r="D5" s="401" t="s">
        <v>5</v>
      </c>
      <c r="E5" s="401"/>
      <c r="F5" s="401"/>
      <c r="G5" s="401"/>
      <c r="H5" s="401"/>
      <c r="I5" s="401"/>
      <c r="J5" s="401"/>
      <c r="K5" s="401"/>
    </row>
    <row r="6" spans="4:11" ht="17.25" customHeight="1">
      <c r="D6" s="401" t="s">
        <v>15</v>
      </c>
      <c r="E6" s="401"/>
      <c r="F6" s="401"/>
      <c r="G6" s="401"/>
      <c r="H6" s="401"/>
      <c r="I6" s="401"/>
      <c r="J6" s="401"/>
      <c r="K6" s="401"/>
    </row>
    <row r="7" spans="1:11" ht="17.25" customHeight="1">
      <c r="A7" s="1" t="s">
        <v>13</v>
      </c>
      <c r="B7" s="1" t="s">
        <v>16</v>
      </c>
      <c r="D7" s="401" t="s">
        <v>179</v>
      </c>
      <c r="E7" s="401"/>
      <c r="F7" s="401"/>
      <c r="G7" s="401"/>
      <c r="H7" s="401"/>
      <c r="I7" s="401"/>
      <c r="J7" s="401"/>
      <c r="K7" s="401"/>
    </row>
    <row r="8" ht="17.25" customHeight="1">
      <c r="F8" s="201" t="s">
        <v>180</v>
      </c>
    </row>
    <row r="9" ht="17.25" customHeight="1">
      <c r="D9" t="s">
        <v>181</v>
      </c>
    </row>
    <row r="10" spans="4:11" ht="17.25" customHeight="1">
      <c r="D10" s="401" t="s">
        <v>6</v>
      </c>
      <c r="E10" s="401"/>
      <c r="F10" s="401"/>
      <c r="G10" s="401"/>
      <c r="H10" s="401"/>
      <c r="I10" s="401"/>
      <c r="J10" s="401"/>
      <c r="K10" s="401"/>
    </row>
    <row r="11" spans="1:11" ht="17.25" customHeight="1">
      <c r="A11" s="1" t="s">
        <v>13</v>
      </c>
      <c r="B11" s="1" t="s">
        <v>17</v>
      </c>
      <c r="D11" s="401" t="s">
        <v>18</v>
      </c>
      <c r="E11" s="401"/>
      <c r="F11" s="401"/>
      <c r="G11" s="401"/>
      <c r="H11" s="401"/>
      <c r="I11" s="401"/>
      <c r="J11" s="401"/>
      <c r="K11" s="401"/>
    </row>
    <row r="12" spans="4:11" ht="17.25" customHeight="1">
      <c r="D12" s="401" t="s">
        <v>19</v>
      </c>
      <c r="E12" s="401"/>
      <c r="F12" s="401"/>
      <c r="G12" s="401"/>
      <c r="H12" s="401"/>
      <c r="I12" s="401"/>
      <c r="J12" s="401"/>
      <c r="K12" s="401"/>
    </row>
    <row r="13" spans="4:11" ht="17.25" customHeight="1">
      <c r="D13" s="401" t="s">
        <v>20</v>
      </c>
      <c r="E13" s="401"/>
      <c r="F13" s="401"/>
      <c r="G13" s="401"/>
      <c r="H13" s="401"/>
      <c r="I13" s="401"/>
      <c r="J13" s="401"/>
      <c r="K13" s="401"/>
    </row>
    <row r="14" spans="4:11" ht="17.25" customHeight="1">
      <c r="D14" s="401" t="s">
        <v>21</v>
      </c>
      <c r="E14" s="401"/>
      <c r="F14" s="401"/>
      <c r="G14" s="401"/>
      <c r="H14" s="401"/>
      <c r="I14" s="401"/>
      <c r="J14" s="401"/>
      <c r="K14" s="401"/>
    </row>
    <row r="15" spans="4:11" ht="17.25" customHeight="1">
      <c r="D15" s="401" t="s">
        <v>22</v>
      </c>
      <c r="E15" s="401"/>
      <c r="F15" s="401"/>
      <c r="G15" s="401"/>
      <c r="H15" s="401"/>
      <c r="I15" s="401"/>
      <c r="J15" s="401"/>
      <c r="K15" s="401"/>
    </row>
    <row r="16" spans="4:11" ht="17.25" customHeight="1">
      <c r="D16" s="401" t="s">
        <v>23</v>
      </c>
      <c r="E16" s="401"/>
      <c r="F16" s="401"/>
      <c r="G16" s="401"/>
      <c r="H16" s="401"/>
      <c r="I16" s="401"/>
      <c r="J16" s="401"/>
      <c r="K16" s="401"/>
    </row>
    <row r="17" spans="1:11" ht="17.25" customHeight="1">
      <c r="A17" s="1" t="s">
        <v>13</v>
      </c>
      <c r="B17" s="1" t="s">
        <v>24</v>
      </c>
      <c r="D17" s="401" t="s">
        <v>182</v>
      </c>
      <c r="E17" s="401"/>
      <c r="F17" s="401"/>
      <c r="G17" s="401"/>
      <c r="H17" s="401"/>
      <c r="I17" s="401"/>
      <c r="J17" s="401"/>
      <c r="K17" s="401"/>
    </row>
    <row r="18" spans="4:11" ht="17.25" customHeight="1">
      <c r="D18" s="401" t="s">
        <v>1</v>
      </c>
      <c r="E18" s="401"/>
      <c r="F18" s="401"/>
      <c r="G18" s="401"/>
      <c r="H18" s="401"/>
      <c r="I18" s="401"/>
      <c r="J18" s="401"/>
      <c r="K18" s="401"/>
    </row>
    <row r="19" spans="5:11" ht="17.25" customHeight="1">
      <c r="E19" s="401" t="s">
        <v>2</v>
      </c>
      <c r="F19" s="401"/>
      <c r="G19" s="401"/>
      <c r="H19" s="401"/>
      <c r="I19" s="401"/>
      <c r="J19" s="401"/>
      <c r="K19" s="401"/>
    </row>
    <row r="20" spans="5:11" ht="17.25" customHeight="1">
      <c r="E20" s="401" t="s">
        <v>3</v>
      </c>
      <c r="F20" s="401"/>
      <c r="G20" s="401"/>
      <c r="H20" s="401"/>
      <c r="I20" s="401"/>
      <c r="J20" s="401"/>
      <c r="K20" s="401"/>
    </row>
    <row r="21" ht="17.25" customHeight="1">
      <c r="E21" t="s">
        <v>0</v>
      </c>
    </row>
    <row r="22" spans="4:11" ht="17.25" customHeight="1">
      <c r="D22" s="400" t="s">
        <v>7</v>
      </c>
      <c r="E22" s="400"/>
      <c r="F22" s="400"/>
      <c r="G22" s="400"/>
      <c r="H22" s="400"/>
      <c r="I22" s="400"/>
      <c r="J22" s="400"/>
      <c r="K22" s="400"/>
    </row>
    <row r="23" spans="5:11" ht="19.5" customHeight="1">
      <c r="E23" s="400" t="s">
        <v>34</v>
      </c>
      <c r="F23" s="400"/>
      <c r="G23" s="400"/>
      <c r="H23" s="400"/>
      <c r="I23" s="400"/>
      <c r="J23" s="400"/>
      <c r="K23" s="400"/>
    </row>
    <row r="24" spans="5:11" ht="18" customHeight="1">
      <c r="E24" s="201"/>
      <c r="F24" s="400" t="s">
        <v>8</v>
      </c>
      <c r="G24" s="400"/>
      <c r="H24" s="400"/>
      <c r="I24" s="400"/>
      <c r="J24" s="400"/>
      <c r="K24" s="400"/>
    </row>
    <row r="25" spans="4:11" ht="19.5" customHeight="1">
      <c r="D25" s="401" t="s">
        <v>9</v>
      </c>
      <c r="E25" s="401"/>
      <c r="F25" s="401"/>
      <c r="G25" s="401"/>
      <c r="H25" s="401"/>
      <c r="I25" s="401"/>
      <c r="J25" s="401"/>
      <c r="K25" s="401"/>
    </row>
    <row r="26" spans="5:11" ht="78.75" customHeight="1">
      <c r="E26" s="402" t="s">
        <v>183</v>
      </c>
      <c r="F26" s="402"/>
      <c r="G26" s="402"/>
      <c r="H26" s="402"/>
      <c r="I26" s="402"/>
      <c r="J26" s="402"/>
      <c r="K26" s="402"/>
    </row>
    <row r="27" ht="15.75" customHeight="1">
      <c r="D27" t="s">
        <v>10</v>
      </c>
    </row>
    <row r="28" ht="20.25" customHeight="1">
      <c r="E28" t="s">
        <v>11</v>
      </c>
    </row>
    <row r="29" spans="5:11" ht="18" customHeight="1">
      <c r="E29" t="s">
        <v>12</v>
      </c>
      <c r="K29" s="202"/>
    </row>
    <row r="30" ht="17.25" customHeight="1">
      <c r="E30" t="s">
        <v>4</v>
      </c>
    </row>
    <row r="31" spans="1:11" ht="18.75" customHeight="1">
      <c r="A31" s="1" t="s">
        <v>13</v>
      </c>
      <c r="B31" s="200" t="s">
        <v>184</v>
      </c>
      <c r="C31" s="200"/>
      <c r="D31" s="203" t="s">
        <v>185</v>
      </c>
      <c r="E31" s="203"/>
      <c r="F31" s="203"/>
      <c r="G31" s="203"/>
      <c r="H31" s="203"/>
      <c r="I31" s="203"/>
      <c r="J31" s="203"/>
      <c r="K31" s="203"/>
    </row>
    <row r="32" spans="2:11" ht="20.25" customHeight="1">
      <c r="B32" s="200"/>
      <c r="C32" s="200"/>
      <c r="D32" s="203" t="s">
        <v>186</v>
      </c>
      <c r="E32" s="203"/>
      <c r="F32" s="203"/>
      <c r="G32" s="203"/>
      <c r="H32" s="203"/>
      <c r="I32" s="203"/>
      <c r="J32" s="203"/>
      <c r="K32" s="203"/>
    </row>
    <row r="33" spans="2:11" ht="14.25">
      <c r="B33" s="200"/>
      <c r="C33" s="200"/>
      <c r="D33" s="203" t="s">
        <v>187</v>
      </c>
      <c r="E33" s="203"/>
      <c r="F33" s="203"/>
      <c r="G33" s="203"/>
      <c r="H33" s="203"/>
      <c r="I33" s="203"/>
      <c r="J33" s="203"/>
      <c r="K33" s="203"/>
    </row>
    <row r="34" spans="2:11" ht="14.25">
      <c r="B34" s="200"/>
      <c r="C34" s="200"/>
      <c r="D34" s="203" t="s">
        <v>188</v>
      </c>
      <c r="E34" s="203"/>
      <c r="F34" s="203"/>
      <c r="G34" s="203"/>
      <c r="H34" s="203"/>
      <c r="I34" s="203"/>
      <c r="J34" s="203"/>
      <c r="K34" s="203"/>
    </row>
    <row r="35" spans="1:2" ht="14.25">
      <c r="A35" s="1" t="s">
        <v>13</v>
      </c>
      <c r="B35" s="11" t="s">
        <v>36</v>
      </c>
    </row>
    <row r="36" spans="1:11" ht="14.25" customHeight="1">
      <c r="A36" s="1" t="s">
        <v>13</v>
      </c>
      <c r="B36" s="403" t="s">
        <v>37</v>
      </c>
      <c r="C36" s="403"/>
      <c r="D36" s="403"/>
      <c r="E36" s="403"/>
      <c r="F36" s="403"/>
      <c r="G36" s="403"/>
      <c r="H36" s="403"/>
      <c r="I36" s="403"/>
      <c r="J36" s="403"/>
      <c r="K36" s="403"/>
    </row>
    <row r="38" spans="1:11" ht="27.75" customHeight="1">
      <c r="A38" s="1" t="s">
        <v>35</v>
      </c>
      <c r="B38" s="404" t="s">
        <v>190</v>
      </c>
      <c r="C38" s="404"/>
      <c r="D38" s="404"/>
      <c r="E38" s="404"/>
      <c r="F38" s="404"/>
      <c r="G38" s="404"/>
      <c r="H38" s="404"/>
      <c r="I38" s="404"/>
      <c r="J38" s="404"/>
      <c r="K38" s="404"/>
    </row>
    <row r="39" spans="2:15" ht="14.25">
      <c r="B39" s="203" t="s">
        <v>189</v>
      </c>
      <c r="C39" s="204"/>
      <c r="D39" s="205"/>
      <c r="E39" s="205"/>
      <c r="F39" s="205"/>
      <c r="G39" s="205"/>
      <c r="H39" s="205"/>
      <c r="I39" s="203"/>
      <c r="J39" s="203"/>
      <c r="K39" s="203"/>
      <c r="O39" s="206"/>
    </row>
    <row r="40" spans="1:9" ht="14.25">
      <c r="A40" s="1" t="s">
        <v>35</v>
      </c>
      <c r="B40" s="12" t="s">
        <v>191</v>
      </c>
      <c r="C40" s="200"/>
      <c r="D40" s="203"/>
      <c r="E40" s="203"/>
      <c r="F40" s="203"/>
      <c r="G40" s="205"/>
      <c r="H40" s="205"/>
      <c r="I40" s="205"/>
    </row>
  </sheetData>
  <sheetProtection/>
  <mergeCells count="24">
    <mergeCell ref="A1:H1"/>
    <mergeCell ref="B3:K3"/>
    <mergeCell ref="D4:K4"/>
    <mergeCell ref="D5:K5"/>
    <mergeCell ref="D6:K6"/>
    <mergeCell ref="D7:K7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E19:K19"/>
    <mergeCell ref="E20:K20"/>
    <mergeCell ref="D22:K22"/>
    <mergeCell ref="E23:K23"/>
    <mergeCell ref="F24:K24"/>
    <mergeCell ref="D25:K25"/>
    <mergeCell ref="E26:K26"/>
    <mergeCell ref="B36:K36"/>
    <mergeCell ref="B38:K3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portrait" paperSize="9" scale="80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W11"/>
  <sheetViews>
    <sheetView tabSelected="1" zoomScalePageLayoutView="0" workbookViewId="0" topLeftCell="A1">
      <selection activeCell="N12" sqref="N12"/>
    </sheetView>
  </sheetViews>
  <sheetFormatPr defaultColWidth="9.00390625" defaultRowHeight="14.25"/>
  <cols>
    <col min="1" max="1" width="26.375" style="0" customWidth="1"/>
    <col min="2" max="21" width="5.50390625" style="0" customWidth="1"/>
  </cols>
  <sheetData>
    <row r="1" ht="22.5" customHeight="1" thickBot="1"/>
    <row r="2" spans="1:21" ht="22.5" customHeight="1" thickBot="1">
      <c r="A2" s="279" t="s">
        <v>251</v>
      </c>
      <c r="B2" s="409" t="str">
        <f>A3</f>
        <v>FCとんぼA</v>
      </c>
      <c r="C2" s="410"/>
      <c r="D2" s="410"/>
      <c r="E2" s="410" t="str">
        <f>A4</f>
        <v>FCトリプレッタA</v>
      </c>
      <c r="F2" s="410"/>
      <c r="G2" s="410"/>
      <c r="H2" s="410" t="str">
        <f>A5</f>
        <v>暁星アストラA</v>
      </c>
      <c r="I2" s="410"/>
      <c r="J2" s="410"/>
      <c r="K2" s="410" t="str">
        <f>A6</f>
        <v>ソレイユFCJr</v>
      </c>
      <c r="L2" s="410"/>
      <c r="M2" s="411"/>
      <c r="N2" s="280" t="s">
        <v>28</v>
      </c>
      <c r="O2" s="281" t="s">
        <v>43</v>
      </c>
      <c r="P2" s="282" t="s">
        <v>29</v>
      </c>
      <c r="Q2" s="280" t="s">
        <v>44</v>
      </c>
      <c r="R2" s="281" t="s">
        <v>30</v>
      </c>
      <c r="S2" s="281" t="s">
        <v>31</v>
      </c>
      <c r="T2" s="283" t="s">
        <v>32</v>
      </c>
      <c r="U2" s="284" t="s">
        <v>33</v>
      </c>
    </row>
    <row r="3" spans="1:21" ht="22.5" customHeight="1">
      <c r="A3" s="290" t="s">
        <v>198</v>
      </c>
      <c r="B3" s="320"/>
      <c r="C3" s="321"/>
      <c r="D3" s="322"/>
      <c r="E3" s="65">
        <v>1</v>
      </c>
      <c r="F3" s="66" t="str">
        <f>IF(E3=G3,"△",IF(E3&gt;G3,"◎","●"))</f>
        <v>△</v>
      </c>
      <c r="G3" s="67">
        <v>1</v>
      </c>
      <c r="H3" s="65">
        <v>0</v>
      </c>
      <c r="I3" s="66" t="str">
        <f>IF(H3=J3,"△",IF(H3&gt;J3,"◎","●"))</f>
        <v>●</v>
      </c>
      <c r="J3" s="67">
        <v>3</v>
      </c>
      <c r="K3" s="65">
        <v>3</v>
      </c>
      <c r="L3" s="66" t="str">
        <f>IF(K3=M3,"△",IF(K3&gt;M3,"◎","●"))</f>
        <v>◎</v>
      </c>
      <c r="M3" s="285">
        <v>2</v>
      </c>
      <c r="N3" s="111">
        <v>1</v>
      </c>
      <c r="O3" s="68">
        <v>1</v>
      </c>
      <c r="P3" s="115">
        <v>1</v>
      </c>
      <c r="Q3" s="111">
        <f>N3*3+O3</f>
        <v>4</v>
      </c>
      <c r="R3" s="68">
        <f>E3+H3+K3</f>
        <v>4</v>
      </c>
      <c r="S3" s="68">
        <f>G3+J3+M3</f>
        <v>6</v>
      </c>
      <c r="T3" s="119">
        <f>R3-S3</f>
        <v>-2</v>
      </c>
      <c r="U3" s="123">
        <v>2</v>
      </c>
    </row>
    <row r="4" spans="1:21" ht="22.5" customHeight="1">
      <c r="A4" s="291" t="s">
        <v>207</v>
      </c>
      <c r="B4" s="34">
        <f>G3</f>
        <v>1</v>
      </c>
      <c r="C4" s="27" t="str">
        <f>IF(B4=D4,"△",IF(B4&gt;D4,"◎","●"))</f>
        <v>△</v>
      </c>
      <c r="D4" s="28">
        <f>E3</f>
        <v>1</v>
      </c>
      <c r="E4" s="309"/>
      <c r="F4" s="310"/>
      <c r="G4" s="311"/>
      <c r="H4" s="26">
        <v>3</v>
      </c>
      <c r="I4" s="27" t="str">
        <f>IF(H4=J4,"△",IF(H4&gt;J4,"◎","●"))</f>
        <v>◎</v>
      </c>
      <c r="J4" s="28">
        <v>2</v>
      </c>
      <c r="K4" s="26">
        <v>2</v>
      </c>
      <c r="L4" s="27" t="str">
        <f>IF(K4=M4,"△",IF(K4&gt;M4,"◎","●"))</f>
        <v>◎</v>
      </c>
      <c r="M4" s="130">
        <v>1</v>
      </c>
      <c r="N4" s="112">
        <v>2</v>
      </c>
      <c r="O4" s="29">
        <v>1</v>
      </c>
      <c r="P4" s="116">
        <v>0</v>
      </c>
      <c r="Q4" s="112">
        <f>N4*3+O4</f>
        <v>7</v>
      </c>
      <c r="R4" s="29">
        <f>B4+H4+K4</f>
        <v>6</v>
      </c>
      <c r="S4" s="29">
        <f>D4+J4+M4</f>
        <v>4</v>
      </c>
      <c r="T4" s="120">
        <f>R4-S4</f>
        <v>2</v>
      </c>
      <c r="U4" s="124">
        <v>1</v>
      </c>
    </row>
    <row r="5" spans="1:23" ht="22.5" customHeight="1">
      <c r="A5" s="291" t="s">
        <v>240</v>
      </c>
      <c r="B5" s="34">
        <f>J3</f>
        <v>3</v>
      </c>
      <c r="C5" s="27" t="str">
        <f>IF(B5=D5,"△",IF(B5&gt;D5,"◎","●"))</f>
        <v>◎</v>
      </c>
      <c r="D5" s="28">
        <f>H3</f>
        <v>0</v>
      </c>
      <c r="E5" s="26">
        <v>2</v>
      </c>
      <c r="F5" s="27" t="str">
        <f>IF(E5=G5,"△",IF(E5&gt;G5,"◎","●"))</f>
        <v>●</v>
      </c>
      <c r="G5" s="28">
        <v>3</v>
      </c>
      <c r="H5" s="309"/>
      <c r="I5" s="310"/>
      <c r="J5" s="311"/>
      <c r="K5" s="26">
        <v>2</v>
      </c>
      <c r="L5" s="27" t="str">
        <f>IF(K5=M5,"△",IF(K5&gt;M5,"◎","●"))</f>
        <v>●</v>
      </c>
      <c r="M5" s="130">
        <v>4</v>
      </c>
      <c r="N5" s="112">
        <v>1</v>
      </c>
      <c r="O5" s="29">
        <v>0</v>
      </c>
      <c r="P5" s="116">
        <v>2</v>
      </c>
      <c r="Q5" s="112">
        <f>N5*3+O5</f>
        <v>3</v>
      </c>
      <c r="R5" s="29">
        <f>B5+E5+K5</f>
        <v>7</v>
      </c>
      <c r="S5" s="29">
        <f>D5+G5+M5</f>
        <v>7</v>
      </c>
      <c r="T5" s="120">
        <f>R5-S5</f>
        <v>0</v>
      </c>
      <c r="U5" s="124">
        <v>4</v>
      </c>
      <c r="V5" s="407" t="s">
        <v>252</v>
      </c>
      <c r="W5" s="408"/>
    </row>
    <row r="6" spans="1:23" ht="22.5" customHeight="1" thickBot="1">
      <c r="A6" s="292" t="s">
        <v>205</v>
      </c>
      <c r="B6" s="36">
        <f>M3</f>
        <v>2</v>
      </c>
      <c r="C6" s="37" t="str">
        <f>IF(B6=D6,"△",IF(B6&gt;D6,"◎","●"))</f>
        <v>●</v>
      </c>
      <c r="D6" s="38">
        <f>K3</f>
        <v>3</v>
      </c>
      <c r="E6" s="39">
        <v>1</v>
      </c>
      <c r="F6" s="37" t="str">
        <f>IF(E6=G6,"△",IF(E6&gt;G6,"◎","●"))</f>
        <v>●</v>
      </c>
      <c r="G6" s="38">
        <v>2</v>
      </c>
      <c r="H6" s="39">
        <v>4</v>
      </c>
      <c r="I6" s="37" t="str">
        <f>IF(H6=J6,"△",IF(H6&gt;J6,"◎","●"))</f>
        <v>◎</v>
      </c>
      <c r="J6" s="38">
        <f>K5</f>
        <v>2</v>
      </c>
      <c r="K6" s="296"/>
      <c r="L6" s="297"/>
      <c r="M6" s="298"/>
      <c r="N6" s="286">
        <v>1</v>
      </c>
      <c r="O6" s="40">
        <v>0</v>
      </c>
      <c r="P6" s="287">
        <v>2</v>
      </c>
      <c r="Q6" s="286">
        <f>N6*3+O6</f>
        <v>3</v>
      </c>
      <c r="R6" s="40">
        <f>B6+E6+H6</f>
        <v>7</v>
      </c>
      <c r="S6" s="40">
        <f>D6+G6+J6</f>
        <v>7</v>
      </c>
      <c r="T6" s="288">
        <f>R6-S6</f>
        <v>0</v>
      </c>
      <c r="U6" s="289">
        <v>3</v>
      </c>
      <c r="V6" s="407"/>
      <c r="W6" s="408"/>
    </row>
    <row r="8" spans="1:4" ht="14.25">
      <c r="A8" s="277" t="s">
        <v>74</v>
      </c>
      <c r="B8" s="277"/>
      <c r="C8" s="278" t="s">
        <v>207</v>
      </c>
      <c r="D8" s="278"/>
    </row>
    <row r="9" spans="1:4" ht="14.25">
      <c r="A9" s="277" t="s">
        <v>76</v>
      </c>
      <c r="B9" s="277"/>
      <c r="C9" s="278" t="s">
        <v>198</v>
      </c>
      <c r="D9" s="278"/>
    </row>
    <row r="10" spans="1:4" ht="14.25">
      <c r="A10" s="277" t="s">
        <v>78</v>
      </c>
      <c r="B10" s="277"/>
      <c r="C10" s="278" t="s">
        <v>205</v>
      </c>
      <c r="D10" s="278"/>
    </row>
    <row r="11" spans="1:4" ht="14.25">
      <c r="A11" s="277" t="s">
        <v>250</v>
      </c>
      <c r="B11" s="277"/>
      <c r="C11" s="278" t="s">
        <v>240</v>
      </c>
      <c r="D11" s="278"/>
    </row>
  </sheetData>
  <sheetProtection/>
  <mergeCells count="9">
    <mergeCell ref="H5:J5"/>
    <mergeCell ref="K6:M6"/>
    <mergeCell ref="V5:W6"/>
    <mergeCell ref="B2:D2"/>
    <mergeCell ref="E2:G2"/>
    <mergeCell ref="H2:J2"/>
    <mergeCell ref="K2:M2"/>
    <mergeCell ref="B3:D3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kenichiro chiba</cp:lastModifiedBy>
  <cp:lastPrinted>2015-05-10T13:06:06Z</cp:lastPrinted>
  <dcterms:created xsi:type="dcterms:W3CDTF">2004-03-12T12:15:47Z</dcterms:created>
  <dcterms:modified xsi:type="dcterms:W3CDTF">2015-05-18T01:32:45Z</dcterms:modified>
  <cp:category/>
  <cp:version/>
  <cp:contentType/>
  <cp:contentStatus/>
</cp:coreProperties>
</file>